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235" activeTab="0"/>
  </bookViews>
  <sheets>
    <sheet name="Eko 2 st 2022-2023" sheetId="1" r:id="rId1"/>
    <sheet name="Arkusz1" sheetId="2" r:id="rId2"/>
  </sheets>
  <definedNames>
    <definedName name="_xlfn.IFERROR" hidden="1">#NAME?</definedName>
    <definedName name="_xlnm.Print_Area" localSheetId="0">'Eko 2 st 2022-2023'!$A$1:$AA$56</definedName>
    <definedName name="_xlnm.Print_Titles" localSheetId="0">'Eko 2 st 2022-2023'!$3:$6</definedName>
  </definedNames>
  <calcPr fullCalcOnLoad="1"/>
</workbook>
</file>

<file path=xl/sharedStrings.xml><?xml version="1.0" encoding="utf-8"?>
<sst xmlns="http://schemas.openxmlformats.org/spreadsheetml/2006/main" count="135" uniqueCount="101">
  <si>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</si>
  <si>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</si>
  <si>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</si>
  <si>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</si>
  <si>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</si>
  <si>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</si>
  <si>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</si>
  <si>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</si>
  <si>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</si>
  <si>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</si>
  <si>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</si>
  <si>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</si>
  <si>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</si>
  <si>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</si>
  <si>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</si>
  <si>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</si>
  <si>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</si>
  <si>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</si>
  <si>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</si>
  <si>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</si>
  <si>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</si>
  <si>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</si>
  <si>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</si>
  <si>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</si>
  <si>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</si>
  <si>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</si>
  <si>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</si>
  <si>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</si>
  <si>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</si>
  <si>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praktyczny</t>
  </si>
  <si>
    <t>Wnioskowanie statystyczne</t>
  </si>
  <si>
    <t>Prognozowanie procesów ekonomicznych</t>
  </si>
  <si>
    <t xml:space="preserve">Ekonometria II </t>
  </si>
  <si>
    <t>Ekonomia menedżerska</t>
  </si>
  <si>
    <t>Makroekonomia II</t>
  </si>
  <si>
    <t xml:space="preserve">Prawo Gospodarcze </t>
  </si>
  <si>
    <t>Ochrona własności intelektualnej</t>
  </si>
  <si>
    <t xml:space="preserve">Historia myśli ekonomicznej </t>
  </si>
  <si>
    <t>Język obcy</t>
  </si>
  <si>
    <t>1</t>
  </si>
  <si>
    <t>3</t>
  </si>
  <si>
    <t>2</t>
  </si>
  <si>
    <t>4</t>
  </si>
  <si>
    <t>Ekonomia matematyczna</t>
  </si>
  <si>
    <t>Rynek kapitałowy</t>
  </si>
  <si>
    <t>Rachunek kosztów</t>
  </si>
  <si>
    <t>Zarządzanie zasobami ludzkimi</t>
  </si>
  <si>
    <t>Ekonomia międzynarodowa</t>
  </si>
  <si>
    <t>Systemy ekonomiczne</t>
  </si>
  <si>
    <t>Zarządzanie projektami</t>
  </si>
  <si>
    <t>Ekonomia sektora publicznego</t>
  </si>
  <si>
    <t>Teoria przedsiębiorstwa</t>
  </si>
  <si>
    <t>Zarządzanie strategiczne</t>
  </si>
  <si>
    <t>Marketing międzynarodowy</t>
  </si>
  <si>
    <t>Zarządzanie finansami przedsiębiorstwa</t>
  </si>
  <si>
    <t>Seminarium magisterskie I</t>
  </si>
  <si>
    <t>Seminarium magisterskie II</t>
  </si>
  <si>
    <t>Seminarium magisterskie III</t>
  </si>
  <si>
    <t>Praktyka zawodowa - 3 miesięczna</t>
  </si>
  <si>
    <t>Practical course in Business English  / Русский язык в бизнесе*</t>
  </si>
  <si>
    <t>400-ES2-1WST</t>
  </si>
  <si>
    <t>400-ES2-1ME2</t>
  </si>
  <si>
    <t>400-ES2-1PRG</t>
  </si>
  <si>
    <t>400-ES2-1OWI</t>
  </si>
  <si>
    <t>400-ES2-1ZZL</t>
  </si>
  <si>
    <t>400-ES2-1EMI</t>
  </si>
  <si>
    <t>400-ES2-1TPR</t>
  </si>
  <si>
    <t>400-ES2-1EC2</t>
  </si>
  <si>
    <t>400-ES2-1EME</t>
  </si>
  <si>
    <t>400-ES2-1HME</t>
  </si>
  <si>
    <t>400-ES2-1SED1</t>
  </si>
  <si>
    <t>400-ES2-2PPE</t>
  </si>
  <si>
    <t>400-ES2-1RAK</t>
  </si>
  <si>
    <t>400-ES2-1SYE</t>
  </si>
  <si>
    <t>400-ES2-2RKA</t>
  </si>
  <si>
    <t>400-ES2-1ZPR</t>
  </si>
  <si>
    <t>400-ES2-2ESP2</t>
  </si>
  <si>
    <t>400-ES2-2ZAS</t>
  </si>
  <si>
    <t>400-ES2-2MMI</t>
  </si>
  <si>
    <t>400-ES2-2SD2</t>
  </si>
  <si>
    <t>400-ES2-2SD3</t>
  </si>
  <si>
    <t>400-ES2-2PRZ</t>
  </si>
  <si>
    <t>Grupa Zajęć_1 Przedmioty podstawowe</t>
  </si>
  <si>
    <t>Grupa Zajęć_2 Przedmioty kierunkowe</t>
  </si>
  <si>
    <t>Grupa Zajęć_3 Przedmioty specjalizacyjne</t>
  </si>
  <si>
    <t>Grupa Zajęć_4 Seminaria</t>
  </si>
  <si>
    <t>Grupa Zajęć_5 Praktyka zawodowa</t>
  </si>
  <si>
    <t>Grupa Zajęć_6 Zajęcia w językach obcych (niezaleznie od lektoratu)</t>
  </si>
  <si>
    <t>400-ES2-2SWANG /400-ES2-2SWROS</t>
  </si>
  <si>
    <t xml:space="preserve">Harmonogram realizacji programu studiów - Ekonomia </t>
  </si>
  <si>
    <t>400-ES2-1ANG /400-ES2-1ROS</t>
  </si>
  <si>
    <t>400-ES2-2EKM</t>
  </si>
  <si>
    <t>400-ES2-2ZFI</t>
  </si>
  <si>
    <t>ekonomia i finanse - 81% (dyscyplina wiodąca), nauki o zarządzaniu i jakości - 14%, językoznawstwo - 3%, nauki prawne - 2%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</si>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</sst>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8"/>
      <name val="Calibri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49" fontId="7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Continuous" vertical="center"/>
      <protection locked="0"/>
    </xf>
    <xf numFmtId="0" fontId="7" fillId="33" borderId="11" xfId="0" applyFont="1" applyFill="1" applyBorder="1" applyAlignment="1" applyProtection="1">
      <alignment horizontal="centerContinuous" vertical="center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textRotation="90" wrapText="1" shrinkToFit="1"/>
      <protection locked="0"/>
    </xf>
    <xf numFmtId="0" fontId="7" fillId="33" borderId="11" xfId="0" applyFont="1" applyFill="1" applyBorder="1" applyAlignment="1" applyProtection="1">
      <alignment horizontal="center" textRotation="90" shrinkToFit="1"/>
      <protection locked="0"/>
    </xf>
    <xf numFmtId="0" fontId="7" fillId="33" borderId="12" xfId="0" applyFont="1" applyFill="1" applyBorder="1" applyAlignment="1" applyProtection="1">
      <alignment horizontal="center" textRotation="90" shrinkToFit="1"/>
      <protection locked="0"/>
    </xf>
    <xf numFmtId="0" fontId="7" fillId="33" borderId="13" xfId="0" applyFont="1" applyFill="1" applyBorder="1" applyAlignment="1" applyProtection="1">
      <alignment horizontal="center" textRotation="90" shrinkToFit="1"/>
      <protection locked="0"/>
    </xf>
    <xf numFmtId="0" fontId="7" fillId="33" borderId="13" xfId="0" applyFont="1" applyFill="1" applyBorder="1" applyAlignment="1" applyProtection="1">
      <alignment horizontal="center" textRotation="90" wrapText="1"/>
      <protection locked="0"/>
    </xf>
    <xf numFmtId="0" fontId="7" fillId="33" borderId="13" xfId="0" applyFont="1" applyFill="1" applyBorder="1" applyAlignment="1" applyProtection="1">
      <alignment horizontal="center" textRotation="90" wrapText="1" shrinkToFit="1"/>
      <protection locked="0"/>
    </xf>
    <xf numFmtId="0" fontId="7" fillId="33" borderId="14" xfId="0" applyFont="1" applyFill="1" applyBorder="1" applyAlignment="1" applyProtection="1">
      <alignment horizontal="center" textRotation="90" shrinkToFit="1"/>
      <protection locked="0"/>
    </xf>
    <xf numFmtId="0" fontId="11" fillId="0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49" fontId="12" fillId="0" borderId="15" xfId="0" applyNumberFormat="1" applyFont="1" applyBorder="1" applyAlignment="1" applyProtection="1">
      <alignment horizontal="left" vertical="center" shrinkToFit="1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49" fontId="7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49" fontId="12" fillId="0" borderId="29" xfId="0" applyNumberFormat="1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 shrinkToFit="1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 quotePrefix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 quotePrefix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 quotePrefix="1">
      <alignment horizontal="center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12" fillId="0" borderId="19" xfId="0" applyFont="1" applyBorder="1" applyAlignment="1">
      <alignment wrapText="1"/>
    </xf>
    <xf numFmtId="49" fontId="13" fillId="0" borderId="16" xfId="0" applyNumberFormat="1" applyFont="1" applyBorder="1" applyAlignment="1">
      <alignment horizontal="left" vertical="center" shrinkToFit="1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 quotePrefix="1">
      <alignment horizontal="center" vertical="center"/>
      <protection locked="0"/>
    </xf>
    <xf numFmtId="0" fontId="7" fillId="33" borderId="52" xfId="0" applyFont="1" applyFill="1" applyBorder="1" applyAlignment="1" applyProtection="1">
      <alignment vertical="center"/>
      <protection locked="0"/>
    </xf>
    <xf numFmtId="49" fontId="13" fillId="0" borderId="16" xfId="0" applyNumberFormat="1" applyFont="1" applyBorder="1" applyAlignment="1">
      <alignment horizontal="left" vertical="center" wrapText="1"/>
    </xf>
    <xf numFmtId="0" fontId="7" fillId="33" borderId="28" xfId="0" applyFont="1" applyFill="1" applyBorder="1" applyAlignment="1" applyProtection="1" quotePrefix="1">
      <alignment horizontal="center" vertical="center"/>
      <protection locked="0"/>
    </xf>
    <xf numFmtId="0" fontId="7" fillId="33" borderId="51" xfId="0" applyFont="1" applyFill="1" applyBorder="1" applyAlignment="1" applyProtection="1">
      <alignment vertical="center"/>
      <protection locked="0"/>
    </xf>
    <xf numFmtId="49" fontId="8" fillId="33" borderId="53" xfId="0" applyNumberFormat="1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>
      <alignment horizontal="left" vertical="center" shrinkToFit="1"/>
    </xf>
    <xf numFmtId="0" fontId="12" fillId="0" borderId="15" xfId="0" applyFont="1" applyBorder="1" applyAlignment="1" applyProtection="1">
      <alignment horizontal="left" vertical="center" wrapText="1" shrinkToFit="1"/>
      <protection locked="0"/>
    </xf>
    <xf numFmtId="49" fontId="14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58" xfId="0" applyFont="1" applyFill="1" applyBorder="1" applyAlignment="1" applyProtection="1">
      <alignment horizontal="center" vertical="center"/>
      <protection locked="0"/>
    </xf>
    <xf numFmtId="0" fontId="8" fillId="34" borderId="59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 quotePrefix="1">
      <alignment horizontal="center" vertical="center"/>
      <protection locked="0"/>
    </xf>
    <xf numFmtId="0" fontId="7" fillId="33" borderId="14" xfId="0" applyFont="1" applyFill="1" applyBorder="1" applyAlignment="1" applyProtection="1" quotePrefix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justify" vertical="center" wrapText="1"/>
      <protection locked="0"/>
    </xf>
    <xf numFmtId="0" fontId="7" fillId="0" borderId="27" xfId="0" applyFont="1" applyFill="1" applyBorder="1" applyAlignment="1" applyProtection="1">
      <alignment horizontal="justify" vertical="center"/>
      <protection locked="0"/>
    </xf>
    <xf numFmtId="0" fontId="7" fillId="0" borderId="27" xfId="0" applyFont="1" applyFill="1" applyBorder="1" applyAlignment="1">
      <alignment horizontal="justify" vertical="center" wrapText="1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left" vertical="center" shrinkToFit="1"/>
      <protection locked="0"/>
    </xf>
    <xf numFmtId="0" fontId="8" fillId="33" borderId="34" xfId="0" applyFont="1" applyFill="1" applyBorder="1" applyAlignment="1" applyProtection="1">
      <alignment horizontal="left" vertical="center" shrinkToFit="1"/>
      <protection locked="0"/>
    </xf>
    <xf numFmtId="0" fontId="8" fillId="33" borderId="61" xfId="0" applyFont="1" applyFill="1" applyBorder="1" applyAlignment="1" applyProtection="1">
      <alignment horizontal="left" vertical="center" shrinkToFit="1"/>
      <protection locked="0"/>
    </xf>
    <xf numFmtId="0" fontId="8" fillId="34" borderId="58" xfId="0" applyFont="1" applyFill="1" applyBorder="1" applyAlignment="1" applyProtection="1">
      <alignment horizontal="left" vertical="center"/>
      <protection locked="0"/>
    </xf>
    <xf numFmtId="0" fontId="8" fillId="34" borderId="61" xfId="0" applyFont="1" applyFill="1" applyBorder="1" applyAlignment="1" applyProtection="1">
      <alignment horizontal="left" vertical="center"/>
      <protection locked="0"/>
    </xf>
    <xf numFmtId="0" fontId="8" fillId="33" borderId="62" xfId="0" applyFont="1" applyFill="1" applyBorder="1" applyAlignment="1" applyProtection="1">
      <alignment horizontal="left" vertical="center"/>
      <protection locked="0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left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3" borderId="65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66" xfId="0" applyFont="1" applyFill="1" applyBorder="1" applyAlignment="1" applyProtection="1">
      <alignment horizontal="center" vertical="center"/>
      <protection locked="0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/>
    </xf>
    <xf numFmtId="0" fontId="8" fillId="0" borderId="58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8" fillId="0" borderId="63" xfId="0" applyFont="1" applyFill="1" applyBorder="1" applyAlignment="1" applyProtection="1">
      <alignment horizontal="left" vertical="center" shrinkToFit="1"/>
      <protection locked="0"/>
    </xf>
    <xf numFmtId="0" fontId="8" fillId="0" borderId="53" xfId="0" applyFont="1" applyFill="1" applyBorder="1" applyAlignment="1" applyProtection="1">
      <alignment horizontal="left" vertical="center" shrinkToFit="1"/>
      <protection locked="0"/>
    </xf>
    <xf numFmtId="0" fontId="8" fillId="0" borderId="64" xfId="0" applyFont="1" applyFill="1" applyBorder="1" applyAlignment="1" applyProtection="1">
      <alignment horizontal="left" vertical="center" shrinkToFit="1"/>
      <protection locked="0"/>
    </xf>
    <xf numFmtId="0" fontId="8" fillId="33" borderId="58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10" fillId="0" borderId="6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justify" vertical="center"/>
    </xf>
    <xf numFmtId="2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67" xfId="0" applyFont="1" applyFill="1" applyBorder="1" applyAlignment="1" applyProtection="1">
      <alignment horizontal="right" vertical="center"/>
      <protection locked="0"/>
    </xf>
    <xf numFmtId="1" fontId="7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69" xfId="0" applyFont="1" applyFill="1" applyBorder="1" applyAlignment="1" applyProtection="1">
      <alignment horizontal="justify" vertical="center" wrapText="1"/>
      <protection locked="0"/>
    </xf>
    <xf numFmtId="0" fontId="7" fillId="0" borderId="70" xfId="0" applyFont="1" applyFill="1" applyBorder="1" applyAlignment="1" applyProtection="1">
      <alignment horizontal="justify" vertical="center" wrapText="1"/>
      <protection locked="0"/>
    </xf>
    <xf numFmtId="0" fontId="7" fillId="0" borderId="24" xfId="0" applyFont="1" applyFill="1" applyBorder="1" applyAlignment="1" applyProtection="1">
      <alignment horizontal="justify" vertical="center" wrapText="1"/>
      <protection locked="0"/>
    </xf>
    <xf numFmtId="0" fontId="7" fillId="0" borderId="71" xfId="0" applyFont="1" applyFill="1" applyBorder="1" applyAlignment="1" applyProtection="1">
      <alignment horizontal="justify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obry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0"/>
  <sheetViews>
    <sheetView showGridLines="0" showZeros="0" tabSelected="1" view="pageBreakPreview" zoomScale="90" zoomScaleNormal="90" zoomScaleSheetLayoutView="90"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4" width="5.75390625" style="2" customWidth="1"/>
    <col min="5" max="5" width="5.00390625" style="2" customWidth="1"/>
    <col min="6" max="6" width="5.375" style="2" customWidth="1"/>
    <col min="7" max="7" width="5.875" style="2" customWidth="1"/>
    <col min="8" max="8" width="5.625" style="2" customWidth="1"/>
    <col min="9" max="9" width="4.875" style="2" customWidth="1"/>
    <col min="10" max="10" width="4.75390625" style="2" customWidth="1"/>
    <col min="11" max="14" width="3.75390625" style="2" customWidth="1"/>
    <col min="15" max="16" width="4.375" style="2" customWidth="1"/>
    <col min="17" max="17" width="4.125" style="2" customWidth="1"/>
    <col min="18" max="20" width="4.375" style="2" customWidth="1"/>
    <col min="21" max="23" width="3.75390625" style="2" customWidth="1"/>
    <col min="24" max="24" width="8.125" style="2" customWidth="1"/>
    <col min="25" max="25" width="6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27" ht="15.75">
      <c r="A1" s="184" t="s">
        <v>89</v>
      </c>
      <c r="B1" s="184"/>
      <c r="C1" s="184"/>
      <c r="D1" s="184"/>
      <c r="E1" s="184"/>
      <c r="F1" s="184"/>
      <c r="G1" s="184"/>
      <c r="H1" s="184"/>
      <c r="I1" s="18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9.5" customHeight="1" thickBot="1">
      <c r="A2" s="194" t="s">
        <v>29</v>
      </c>
      <c r="B2" s="195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  <c r="R2" s="12"/>
      <c r="S2" s="14"/>
      <c r="T2" s="12"/>
      <c r="U2" s="14"/>
      <c r="V2" s="12"/>
      <c r="W2" s="14"/>
      <c r="X2" s="12"/>
      <c r="Y2" s="12"/>
      <c r="Z2" s="12"/>
      <c r="AA2" s="12"/>
    </row>
    <row r="3" spans="1:27" ht="12.75" customHeight="1" thickBot="1" thickTop="1">
      <c r="A3" s="15"/>
      <c r="B3" s="12"/>
      <c r="C3" s="16"/>
      <c r="D3" s="12"/>
      <c r="E3" s="12"/>
      <c r="F3" s="17"/>
      <c r="G3" s="185" t="s">
        <v>2</v>
      </c>
      <c r="H3" s="186"/>
      <c r="I3" s="186"/>
      <c r="J3" s="186"/>
      <c r="K3" s="186"/>
      <c r="L3" s="186"/>
      <c r="M3" s="186"/>
      <c r="N3" s="187"/>
      <c r="O3" s="191" t="s">
        <v>0</v>
      </c>
      <c r="P3" s="192"/>
      <c r="Q3" s="192"/>
      <c r="R3" s="192"/>
      <c r="S3" s="191" t="s">
        <v>1</v>
      </c>
      <c r="T3" s="192"/>
      <c r="U3" s="192"/>
      <c r="V3" s="192"/>
      <c r="W3" s="203" t="s">
        <v>25</v>
      </c>
      <c r="X3" s="204"/>
      <c r="Y3" s="204"/>
      <c r="Z3" s="204"/>
      <c r="AA3" s="205"/>
    </row>
    <row r="4" spans="1:27" ht="16.5" customHeight="1" thickBot="1" thickTop="1">
      <c r="A4" s="15"/>
      <c r="B4" s="12"/>
      <c r="C4" s="16"/>
      <c r="D4" s="12"/>
      <c r="E4" s="12"/>
      <c r="F4" s="17"/>
      <c r="G4" s="188"/>
      <c r="H4" s="189"/>
      <c r="I4" s="189"/>
      <c r="J4" s="189"/>
      <c r="K4" s="189"/>
      <c r="L4" s="189"/>
      <c r="M4" s="189"/>
      <c r="N4" s="190"/>
      <c r="O4" s="18" t="s">
        <v>3</v>
      </c>
      <c r="P4" s="18"/>
      <c r="Q4" s="18" t="s">
        <v>4</v>
      </c>
      <c r="R4" s="18"/>
      <c r="S4" s="18" t="s">
        <v>5</v>
      </c>
      <c r="T4" s="18"/>
      <c r="U4" s="18" t="s">
        <v>6</v>
      </c>
      <c r="V4" s="18"/>
      <c r="W4" s="206"/>
      <c r="X4" s="207"/>
      <c r="Y4" s="207"/>
      <c r="Z4" s="207"/>
      <c r="AA4" s="208"/>
    </row>
    <row r="5" spans="1:27" s="6" customFormat="1" ht="182.25" customHeight="1" thickBot="1" thickTop="1">
      <c r="A5" s="19" t="s">
        <v>7</v>
      </c>
      <c r="B5" s="20" t="s">
        <v>14</v>
      </c>
      <c r="C5" s="21" t="s">
        <v>26</v>
      </c>
      <c r="D5" s="22" t="s">
        <v>12</v>
      </c>
      <c r="E5" s="22" t="s">
        <v>16</v>
      </c>
      <c r="F5" s="22" t="s">
        <v>17</v>
      </c>
      <c r="G5" s="23" t="s">
        <v>8</v>
      </c>
      <c r="H5" s="24" t="s">
        <v>94</v>
      </c>
      <c r="I5" s="25" t="s">
        <v>95</v>
      </c>
      <c r="J5" s="25" t="s">
        <v>96</v>
      </c>
      <c r="K5" s="25" t="s">
        <v>97</v>
      </c>
      <c r="L5" s="25" t="s">
        <v>98</v>
      </c>
      <c r="M5" s="26" t="s">
        <v>99</v>
      </c>
      <c r="N5" s="27" t="s">
        <v>100</v>
      </c>
      <c r="O5" s="24" t="s">
        <v>9</v>
      </c>
      <c r="P5" s="28" t="s">
        <v>13</v>
      </c>
      <c r="Q5" s="24" t="s">
        <v>9</v>
      </c>
      <c r="R5" s="28" t="s">
        <v>13</v>
      </c>
      <c r="S5" s="24" t="s">
        <v>9</v>
      </c>
      <c r="T5" s="28" t="s">
        <v>13</v>
      </c>
      <c r="U5" s="24" t="s">
        <v>9</v>
      </c>
      <c r="V5" s="28" t="s">
        <v>13</v>
      </c>
      <c r="W5" s="29" t="s">
        <v>15</v>
      </c>
      <c r="X5" s="29" t="s">
        <v>18</v>
      </c>
      <c r="Y5" s="29" t="s">
        <v>19</v>
      </c>
      <c r="Z5" s="29" t="s">
        <v>24</v>
      </c>
      <c r="AA5" s="29" t="s">
        <v>23</v>
      </c>
    </row>
    <row r="6" spans="1:27" s="5" customFormat="1" ht="16.5" thickBot="1" thickTop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1">
        <v>15</v>
      </c>
      <c r="P6" s="32">
        <v>16</v>
      </c>
      <c r="Q6" s="31">
        <v>17</v>
      </c>
      <c r="R6" s="32">
        <v>18</v>
      </c>
      <c r="S6" s="31">
        <v>19</v>
      </c>
      <c r="T6" s="32">
        <v>20</v>
      </c>
      <c r="U6" s="31">
        <v>21</v>
      </c>
      <c r="V6" s="32">
        <v>22</v>
      </c>
      <c r="W6" s="32">
        <v>27</v>
      </c>
      <c r="X6" s="32">
        <v>28</v>
      </c>
      <c r="Y6" s="32">
        <v>29</v>
      </c>
      <c r="Z6" s="32">
        <v>30</v>
      </c>
      <c r="AA6" s="32">
        <v>31</v>
      </c>
    </row>
    <row r="7" spans="1:27" s="11" customFormat="1" ht="16.5" customHeight="1" thickBot="1" thickTop="1">
      <c r="A7" s="177" t="s">
        <v>82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9"/>
    </row>
    <row r="8" spans="1:27" ht="16.5" customHeight="1" thickTop="1">
      <c r="A8" s="33">
        <v>1</v>
      </c>
      <c r="B8" s="34" t="s">
        <v>30</v>
      </c>
      <c r="C8" s="35" t="s">
        <v>60</v>
      </c>
      <c r="D8" s="33">
        <v>5</v>
      </c>
      <c r="E8" s="36" t="s">
        <v>39</v>
      </c>
      <c r="F8" s="37"/>
      <c r="G8" s="38">
        <f aca="true" t="shared" si="0" ref="G8:G16">SUM(H8:N8)</f>
        <v>45</v>
      </c>
      <c r="H8" s="39">
        <v>15</v>
      </c>
      <c r="I8" s="40">
        <v>15</v>
      </c>
      <c r="J8" s="41"/>
      <c r="K8" s="40">
        <v>15</v>
      </c>
      <c r="L8" s="40"/>
      <c r="M8" s="40"/>
      <c r="N8" s="40"/>
      <c r="O8" s="39">
        <v>15</v>
      </c>
      <c r="P8" s="42">
        <v>30</v>
      </c>
      <c r="Q8" s="39"/>
      <c r="R8" s="42"/>
      <c r="S8" s="39"/>
      <c r="T8" s="42"/>
      <c r="U8" s="39"/>
      <c r="V8" s="42"/>
      <c r="W8" s="43"/>
      <c r="X8" s="43">
        <v>2.6</v>
      </c>
      <c r="Y8" s="43"/>
      <c r="Z8" s="43"/>
      <c r="AA8" s="43">
        <v>3</v>
      </c>
    </row>
    <row r="9" spans="1:27" ht="16.5" customHeight="1">
      <c r="A9" s="33">
        <v>2</v>
      </c>
      <c r="B9" s="34" t="s">
        <v>31</v>
      </c>
      <c r="C9" s="35" t="s">
        <v>71</v>
      </c>
      <c r="D9" s="33">
        <v>4</v>
      </c>
      <c r="E9" s="44" t="s">
        <v>40</v>
      </c>
      <c r="F9" s="45"/>
      <c r="G9" s="38">
        <f t="shared" si="0"/>
        <v>45</v>
      </c>
      <c r="H9" s="46">
        <v>15</v>
      </c>
      <c r="I9" s="47">
        <v>15</v>
      </c>
      <c r="J9" s="48"/>
      <c r="K9" s="47">
        <v>15</v>
      </c>
      <c r="L9" s="47"/>
      <c r="M9" s="47"/>
      <c r="N9" s="47"/>
      <c r="O9" s="46"/>
      <c r="P9" s="49"/>
      <c r="Q9" s="46"/>
      <c r="R9" s="49"/>
      <c r="S9" s="46">
        <v>15</v>
      </c>
      <c r="T9" s="49">
        <v>30</v>
      </c>
      <c r="U9" s="46"/>
      <c r="V9" s="49"/>
      <c r="W9" s="50"/>
      <c r="X9" s="50">
        <v>2.6</v>
      </c>
      <c r="Y9" s="50"/>
      <c r="Z9" s="50"/>
      <c r="AA9" s="50">
        <v>3</v>
      </c>
    </row>
    <row r="10" spans="1:27" ht="16.5" customHeight="1" thickTop="1">
      <c r="A10" s="33">
        <v>3</v>
      </c>
      <c r="B10" s="34" t="s">
        <v>32</v>
      </c>
      <c r="C10" s="35" t="s">
        <v>67</v>
      </c>
      <c r="D10" s="33">
        <v>6</v>
      </c>
      <c r="E10" s="44" t="s">
        <v>41</v>
      </c>
      <c r="F10" s="45"/>
      <c r="G10" s="38">
        <f t="shared" si="0"/>
        <v>50</v>
      </c>
      <c r="H10" s="46">
        <v>20</v>
      </c>
      <c r="I10" s="47">
        <v>15</v>
      </c>
      <c r="J10" s="48"/>
      <c r="K10" s="47">
        <v>15</v>
      </c>
      <c r="L10" s="47"/>
      <c r="M10" s="47"/>
      <c r="N10" s="47"/>
      <c r="O10" s="46"/>
      <c r="P10" s="49"/>
      <c r="Q10" s="46">
        <v>20</v>
      </c>
      <c r="R10" s="49">
        <v>30</v>
      </c>
      <c r="S10" s="46"/>
      <c r="T10" s="49"/>
      <c r="U10" s="46"/>
      <c r="V10" s="49"/>
      <c r="W10" s="50"/>
      <c r="X10" s="50">
        <v>3</v>
      </c>
      <c r="Y10" s="50"/>
      <c r="Z10" s="50"/>
      <c r="AA10" s="50">
        <v>3.2</v>
      </c>
    </row>
    <row r="11" spans="1:27" ht="16.5" customHeight="1">
      <c r="A11" s="33">
        <v>4</v>
      </c>
      <c r="B11" s="34" t="s">
        <v>33</v>
      </c>
      <c r="C11" s="35" t="s">
        <v>68</v>
      </c>
      <c r="D11" s="33">
        <v>5</v>
      </c>
      <c r="E11" s="44" t="s">
        <v>41</v>
      </c>
      <c r="F11" s="45"/>
      <c r="G11" s="38">
        <f t="shared" si="0"/>
        <v>45</v>
      </c>
      <c r="H11" s="46">
        <v>15</v>
      </c>
      <c r="I11" s="47">
        <v>30</v>
      </c>
      <c r="J11" s="48"/>
      <c r="K11" s="47"/>
      <c r="L11" s="47"/>
      <c r="M11" s="47"/>
      <c r="N11" s="47"/>
      <c r="O11" s="46"/>
      <c r="P11" s="49"/>
      <c r="Q11" s="46">
        <v>15</v>
      </c>
      <c r="R11" s="49">
        <v>30</v>
      </c>
      <c r="S11" s="46"/>
      <c r="T11" s="49"/>
      <c r="U11" s="46"/>
      <c r="V11" s="49"/>
      <c r="W11" s="50"/>
      <c r="X11" s="50">
        <v>2.6</v>
      </c>
      <c r="Y11" s="50"/>
      <c r="Z11" s="50"/>
      <c r="AA11" s="50">
        <v>3</v>
      </c>
    </row>
    <row r="12" spans="1:27" ht="16.5" customHeight="1">
      <c r="A12" s="33">
        <v>5</v>
      </c>
      <c r="B12" s="34" t="s">
        <v>34</v>
      </c>
      <c r="C12" s="35" t="s">
        <v>61</v>
      </c>
      <c r="D12" s="33">
        <v>7</v>
      </c>
      <c r="E12" s="51" t="s">
        <v>39</v>
      </c>
      <c r="F12" s="52"/>
      <c r="G12" s="38">
        <f t="shared" si="0"/>
        <v>60</v>
      </c>
      <c r="H12" s="53">
        <v>30</v>
      </c>
      <c r="I12" s="54">
        <v>30</v>
      </c>
      <c r="J12" s="48"/>
      <c r="K12" s="54"/>
      <c r="L12" s="54"/>
      <c r="M12" s="54"/>
      <c r="N12" s="54"/>
      <c r="O12" s="53">
        <v>30</v>
      </c>
      <c r="P12" s="55">
        <v>30</v>
      </c>
      <c r="Q12" s="53"/>
      <c r="R12" s="55"/>
      <c r="S12" s="53"/>
      <c r="T12" s="55"/>
      <c r="U12" s="53"/>
      <c r="V12" s="55"/>
      <c r="W12" s="56"/>
      <c r="X12" s="56">
        <v>3.6</v>
      </c>
      <c r="Y12" s="56"/>
      <c r="Z12" s="56"/>
      <c r="AA12" s="56">
        <v>5.6</v>
      </c>
    </row>
    <row r="13" spans="1:27" ht="16.5" customHeight="1">
      <c r="A13" s="33">
        <v>6</v>
      </c>
      <c r="B13" s="57" t="s">
        <v>35</v>
      </c>
      <c r="C13" s="58" t="s">
        <v>62</v>
      </c>
      <c r="D13" s="59">
        <v>2</v>
      </c>
      <c r="E13" s="60"/>
      <c r="F13" s="61" t="s">
        <v>39</v>
      </c>
      <c r="G13" s="38">
        <f t="shared" si="0"/>
        <v>15</v>
      </c>
      <c r="H13" s="62">
        <v>15</v>
      </c>
      <c r="I13" s="63"/>
      <c r="J13" s="54"/>
      <c r="K13" s="63"/>
      <c r="L13" s="63"/>
      <c r="M13" s="63"/>
      <c r="N13" s="63"/>
      <c r="O13" s="62">
        <v>15</v>
      </c>
      <c r="P13" s="64"/>
      <c r="Q13" s="62"/>
      <c r="R13" s="64"/>
      <c r="S13" s="62"/>
      <c r="T13" s="64"/>
      <c r="U13" s="62"/>
      <c r="V13" s="64"/>
      <c r="W13" s="56"/>
      <c r="X13" s="56">
        <v>1</v>
      </c>
      <c r="Y13" s="56"/>
      <c r="Z13" s="56"/>
      <c r="AA13" s="56">
        <v>1</v>
      </c>
    </row>
    <row r="14" spans="1:27" ht="16.5" customHeight="1">
      <c r="A14" s="33">
        <v>7</v>
      </c>
      <c r="B14" s="57" t="s">
        <v>36</v>
      </c>
      <c r="C14" s="58" t="s">
        <v>63</v>
      </c>
      <c r="D14" s="59">
        <v>1</v>
      </c>
      <c r="E14" s="60"/>
      <c r="F14" s="61" t="s">
        <v>39</v>
      </c>
      <c r="G14" s="38">
        <f t="shared" si="0"/>
        <v>15</v>
      </c>
      <c r="H14" s="62">
        <v>15</v>
      </c>
      <c r="I14" s="63"/>
      <c r="J14" s="54"/>
      <c r="K14" s="63"/>
      <c r="L14" s="63"/>
      <c r="M14" s="63"/>
      <c r="N14" s="63"/>
      <c r="O14" s="62">
        <v>15</v>
      </c>
      <c r="P14" s="64"/>
      <c r="Q14" s="62"/>
      <c r="R14" s="64"/>
      <c r="S14" s="62"/>
      <c r="T14" s="64"/>
      <c r="U14" s="62"/>
      <c r="V14" s="64"/>
      <c r="W14" s="56"/>
      <c r="X14" s="56">
        <v>1</v>
      </c>
      <c r="Y14" s="56"/>
      <c r="Z14" s="56"/>
      <c r="AA14" s="56">
        <v>1</v>
      </c>
    </row>
    <row r="15" spans="1:27" ht="16.5" customHeight="1">
      <c r="A15" s="33">
        <v>8</v>
      </c>
      <c r="B15" s="57" t="s">
        <v>37</v>
      </c>
      <c r="C15" s="58" t="s">
        <v>69</v>
      </c>
      <c r="D15" s="59">
        <v>5</v>
      </c>
      <c r="E15" s="60" t="s">
        <v>41</v>
      </c>
      <c r="F15" s="61"/>
      <c r="G15" s="38">
        <f t="shared" si="0"/>
        <v>45</v>
      </c>
      <c r="H15" s="62">
        <v>15</v>
      </c>
      <c r="I15" s="63">
        <v>30</v>
      </c>
      <c r="J15" s="63"/>
      <c r="K15" s="63"/>
      <c r="L15" s="63"/>
      <c r="M15" s="63"/>
      <c r="N15" s="63"/>
      <c r="O15" s="62"/>
      <c r="P15" s="64"/>
      <c r="Q15" s="62">
        <v>15</v>
      </c>
      <c r="R15" s="64">
        <v>30</v>
      </c>
      <c r="S15" s="62"/>
      <c r="T15" s="64"/>
      <c r="U15" s="62"/>
      <c r="V15" s="64"/>
      <c r="W15" s="65"/>
      <c r="X15" s="65">
        <v>2.6</v>
      </c>
      <c r="Y15" s="65"/>
      <c r="Z15" s="65"/>
      <c r="AA15" s="65">
        <v>3</v>
      </c>
    </row>
    <row r="16" spans="1:27" ht="16.5" customHeight="1" thickBot="1">
      <c r="A16" s="33">
        <v>9</v>
      </c>
      <c r="B16" s="34" t="s">
        <v>38</v>
      </c>
      <c r="C16" s="66" t="s">
        <v>90</v>
      </c>
      <c r="D16" s="59">
        <v>2</v>
      </c>
      <c r="E16" s="60" t="s">
        <v>39</v>
      </c>
      <c r="F16" s="61"/>
      <c r="G16" s="38">
        <f t="shared" si="0"/>
        <v>30</v>
      </c>
      <c r="H16" s="62"/>
      <c r="I16" s="63"/>
      <c r="J16" s="67"/>
      <c r="K16" s="63"/>
      <c r="L16" s="63">
        <v>30</v>
      </c>
      <c r="M16" s="63"/>
      <c r="N16" s="63"/>
      <c r="O16" s="62"/>
      <c r="P16" s="64">
        <v>30</v>
      </c>
      <c r="Q16" s="62"/>
      <c r="R16" s="64"/>
      <c r="S16" s="62"/>
      <c r="T16" s="64"/>
      <c r="U16" s="62"/>
      <c r="V16" s="64"/>
      <c r="W16" s="65">
        <v>2</v>
      </c>
      <c r="X16" s="65">
        <v>1.8</v>
      </c>
      <c r="Y16" s="65"/>
      <c r="Z16" s="65"/>
      <c r="AA16" s="65">
        <v>2</v>
      </c>
    </row>
    <row r="17" spans="1:27" s="11" customFormat="1" ht="16.5" customHeight="1" thickBot="1" thickTop="1">
      <c r="A17" s="201" t="s">
        <v>8</v>
      </c>
      <c r="B17" s="202"/>
      <c r="C17" s="68"/>
      <c r="D17" s="69">
        <f>SUM(D8:D16)</f>
        <v>37</v>
      </c>
      <c r="E17" s="70"/>
      <c r="F17" s="70"/>
      <c r="G17" s="69">
        <f>SUM(G8:G16)</f>
        <v>350</v>
      </c>
      <c r="H17" s="71">
        <f>SUM(H8:H16)</f>
        <v>140</v>
      </c>
      <c r="I17" s="72">
        <f aca="true" t="shared" si="1" ref="I17:N17">SUM(I8:I16)</f>
        <v>135</v>
      </c>
      <c r="J17" s="72">
        <f t="shared" si="1"/>
        <v>0</v>
      </c>
      <c r="K17" s="72">
        <f t="shared" si="1"/>
        <v>45</v>
      </c>
      <c r="L17" s="72">
        <f t="shared" si="1"/>
        <v>30</v>
      </c>
      <c r="M17" s="72">
        <f>SUM(M8:M16)</f>
        <v>0</v>
      </c>
      <c r="N17" s="73">
        <f t="shared" si="1"/>
        <v>0</v>
      </c>
      <c r="O17" s="71">
        <f aca="true" t="shared" si="2" ref="O17:AA17">SUM(O8:O16)</f>
        <v>75</v>
      </c>
      <c r="P17" s="73">
        <f t="shared" si="2"/>
        <v>90</v>
      </c>
      <c r="Q17" s="71">
        <f t="shared" si="2"/>
        <v>50</v>
      </c>
      <c r="R17" s="73">
        <f t="shared" si="2"/>
        <v>90</v>
      </c>
      <c r="S17" s="71">
        <f t="shared" si="2"/>
        <v>15</v>
      </c>
      <c r="T17" s="74">
        <f t="shared" si="2"/>
        <v>30</v>
      </c>
      <c r="U17" s="71">
        <f t="shared" si="2"/>
        <v>0</v>
      </c>
      <c r="V17" s="73">
        <f t="shared" si="2"/>
        <v>0</v>
      </c>
      <c r="W17" s="73">
        <f t="shared" si="2"/>
        <v>2</v>
      </c>
      <c r="X17" s="73">
        <f t="shared" si="2"/>
        <v>20.8</v>
      </c>
      <c r="Y17" s="73">
        <f t="shared" si="2"/>
        <v>0</v>
      </c>
      <c r="Z17" s="73">
        <f t="shared" si="2"/>
        <v>0</v>
      </c>
      <c r="AA17" s="73">
        <f t="shared" si="2"/>
        <v>24.799999999999997</v>
      </c>
    </row>
    <row r="18" spans="1:27" ht="16.5" customHeight="1" thickBot="1" thickTop="1">
      <c r="A18" s="177" t="s">
        <v>83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</row>
    <row r="19" spans="1:27" ht="16.5" customHeight="1" thickTop="1">
      <c r="A19" s="33">
        <v>10</v>
      </c>
      <c r="B19" s="34" t="s">
        <v>43</v>
      </c>
      <c r="C19" s="35" t="s">
        <v>91</v>
      </c>
      <c r="D19" s="75">
        <v>4</v>
      </c>
      <c r="E19" s="36" t="s">
        <v>40</v>
      </c>
      <c r="F19" s="36"/>
      <c r="G19" s="76">
        <f aca="true" t="shared" si="3" ref="G19:G26">SUM(H19:N19)</f>
        <v>45</v>
      </c>
      <c r="H19" s="39">
        <v>15</v>
      </c>
      <c r="I19" s="40">
        <v>30</v>
      </c>
      <c r="J19" s="40"/>
      <c r="K19" s="40"/>
      <c r="L19" s="40"/>
      <c r="M19" s="40"/>
      <c r="N19" s="40"/>
      <c r="O19" s="39"/>
      <c r="P19" s="42"/>
      <c r="Q19" s="39"/>
      <c r="R19" s="42"/>
      <c r="S19" s="39">
        <v>15</v>
      </c>
      <c r="T19" s="42">
        <v>30</v>
      </c>
      <c r="U19" s="39"/>
      <c r="V19" s="42"/>
      <c r="W19" s="77"/>
      <c r="X19" s="78">
        <v>2.6</v>
      </c>
      <c r="Y19" s="43"/>
      <c r="Z19" s="43"/>
      <c r="AA19" s="43">
        <v>3</v>
      </c>
    </row>
    <row r="20" spans="1:27" ht="16.5" customHeight="1">
      <c r="A20" s="33">
        <v>11</v>
      </c>
      <c r="B20" s="34" t="s">
        <v>44</v>
      </c>
      <c r="C20" s="35" t="s">
        <v>74</v>
      </c>
      <c r="D20" s="79">
        <v>2</v>
      </c>
      <c r="E20" s="51"/>
      <c r="F20" s="51" t="s">
        <v>40</v>
      </c>
      <c r="G20" s="80">
        <f t="shared" si="3"/>
        <v>15</v>
      </c>
      <c r="H20" s="53">
        <v>15</v>
      </c>
      <c r="I20" s="54"/>
      <c r="J20" s="48"/>
      <c r="K20" s="54"/>
      <c r="L20" s="54"/>
      <c r="M20" s="54"/>
      <c r="N20" s="54"/>
      <c r="O20" s="53"/>
      <c r="P20" s="55"/>
      <c r="Q20" s="53"/>
      <c r="R20" s="55"/>
      <c r="S20" s="53">
        <v>15</v>
      </c>
      <c r="T20" s="55"/>
      <c r="U20" s="53"/>
      <c r="V20" s="55"/>
      <c r="W20" s="81"/>
      <c r="X20" s="82">
        <v>1</v>
      </c>
      <c r="Y20" s="56"/>
      <c r="Z20" s="56"/>
      <c r="AA20" s="56">
        <v>1</v>
      </c>
    </row>
    <row r="21" spans="1:27" ht="16.5" customHeight="1">
      <c r="A21" s="83">
        <v>12</v>
      </c>
      <c r="B21" s="84" t="s">
        <v>45</v>
      </c>
      <c r="C21" s="85" t="s">
        <v>72</v>
      </c>
      <c r="D21" s="86">
        <v>3</v>
      </c>
      <c r="E21" s="87"/>
      <c r="F21" s="88" t="s">
        <v>39</v>
      </c>
      <c r="G21" s="89">
        <f t="shared" si="3"/>
        <v>30</v>
      </c>
      <c r="H21" s="90"/>
      <c r="I21" s="91">
        <v>30</v>
      </c>
      <c r="J21" s="92"/>
      <c r="K21" s="91"/>
      <c r="L21" s="91"/>
      <c r="M21" s="91"/>
      <c r="N21" s="91"/>
      <c r="O21" s="90"/>
      <c r="P21" s="93">
        <v>30</v>
      </c>
      <c r="Q21" s="90"/>
      <c r="R21" s="93"/>
      <c r="S21" s="90"/>
      <c r="T21" s="93"/>
      <c r="U21" s="90"/>
      <c r="V21" s="93"/>
      <c r="W21" s="94"/>
      <c r="X21" s="95">
        <v>1.8</v>
      </c>
      <c r="Y21" s="96"/>
      <c r="Z21" s="96"/>
      <c r="AA21" s="96">
        <v>2</v>
      </c>
    </row>
    <row r="22" spans="1:35" ht="16.5" customHeight="1">
      <c r="A22" s="83">
        <v>13</v>
      </c>
      <c r="B22" s="84" t="s">
        <v>46</v>
      </c>
      <c r="C22" s="85" t="s">
        <v>64</v>
      </c>
      <c r="D22" s="86">
        <v>4</v>
      </c>
      <c r="E22" s="87"/>
      <c r="F22" s="87" t="s">
        <v>39</v>
      </c>
      <c r="G22" s="89">
        <f t="shared" si="3"/>
        <v>30</v>
      </c>
      <c r="H22" s="90">
        <v>15</v>
      </c>
      <c r="I22" s="91">
        <v>15</v>
      </c>
      <c r="J22" s="92"/>
      <c r="K22" s="91"/>
      <c r="L22" s="91"/>
      <c r="M22" s="91"/>
      <c r="N22" s="91"/>
      <c r="O22" s="90">
        <v>15</v>
      </c>
      <c r="P22" s="93">
        <v>15</v>
      </c>
      <c r="Q22" s="90"/>
      <c r="R22" s="93"/>
      <c r="S22" s="90"/>
      <c r="T22" s="93"/>
      <c r="U22" s="90"/>
      <c r="V22" s="93"/>
      <c r="W22" s="94"/>
      <c r="X22" s="95">
        <v>1.8</v>
      </c>
      <c r="Y22" s="96"/>
      <c r="Z22" s="96"/>
      <c r="AA22" s="96">
        <v>1.5</v>
      </c>
      <c r="AC22" s="7"/>
      <c r="AD22" s="7"/>
      <c r="AE22" s="7"/>
      <c r="AF22" s="7"/>
      <c r="AG22" s="7"/>
      <c r="AH22" s="7"/>
      <c r="AI22" s="7"/>
    </row>
    <row r="23" spans="1:35" ht="16.5" customHeight="1">
      <c r="A23" s="83">
        <v>14</v>
      </c>
      <c r="B23" s="84" t="s">
        <v>47</v>
      </c>
      <c r="C23" s="85" t="s">
        <v>65</v>
      </c>
      <c r="D23" s="97">
        <v>4</v>
      </c>
      <c r="E23" s="98" t="s">
        <v>39</v>
      </c>
      <c r="F23" s="98"/>
      <c r="G23" s="99">
        <f t="shared" si="3"/>
        <v>30</v>
      </c>
      <c r="H23" s="100">
        <v>30</v>
      </c>
      <c r="I23" s="101"/>
      <c r="J23" s="102"/>
      <c r="K23" s="101"/>
      <c r="L23" s="101"/>
      <c r="M23" s="101"/>
      <c r="N23" s="101"/>
      <c r="O23" s="100">
        <v>30</v>
      </c>
      <c r="P23" s="103"/>
      <c r="Q23" s="100"/>
      <c r="R23" s="103"/>
      <c r="S23" s="100"/>
      <c r="T23" s="103"/>
      <c r="U23" s="100"/>
      <c r="V23" s="103"/>
      <c r="W23" s="104"/>
      <c r="X23" s="105">
        <v>1.8</v>
      </c>
      <c r="Y23" s="106"/>
      <c r="Z23" s="106"/>
      <c r="AA23" s="106">
        <v>2</v>
      </c>
      <c r="AC23" s="7"/>
      <c r="AD23" s="7"/>
      <c r="AE23" s="7"/>
      <c r="AF23" s="7"/>
      <c r="AG23" s="7"/>
      <c r="AH23" s="7"/>
      <c r="AI23" s="7"/>
    </row>
    <row r="24" spans="1:35" ht="16.5" customHeight="1">
      <c r="A24" s="83">
        <v>15</v>
      </c>
      <c r="B24" s="84" t="s">
        <v>48</v>
      </c>
      <c r="C24" s="85" t="s">
        <v>73</v>
      </c>
      <c r="D24" s="97">
        <v>4</v>
      </c>
      <c r="E24" s="98" t="s">
        <v>41</v>
      </c>
      <c r="F24" s="98"/>
      <c r="G24" s="107">
        <f t="shared" si="3"/>
        <v>30</v>
      </c>
      <c r="H24" s="100">
        <v>15</v>
      </c>
      <c r="I24" s="101">
        <v>15</v>
      </c>
      <c r="J24" s="102"/>
      <c r="K24" s="101"/>
      <c r="L24" s="101"/>
      <c r="M24" s="101"/>
      <c r="N24" s="101"/>
      <c r="O24" s="100"/>
      <c r="P24" s="103"/>
      <c r="Q24" s="100">
        <v>15</v>
      </c>
      <c r="R24" s="103">
        <v>15</v>
      </c>
      <c r="S24" s="100"/>
      <c r="T24" s="103"/>
      <c r="U24" s="100"/>
      <c r="V24" s="103"/>
      <c r="W24" s="104"/>
      <c r="X24" s="105">
        <v>1.8</v>
      </c>
      <c r="Y24" s="106"/>
      <c r="Z24" s="106"/>
      <c r="AA24" s="106">
        <v>1.5</v>
      </c>
      <c r="AC24" s="7"/>
      <c r="AD24" s="7"/>
      <c r="AE24" s="7"/>
      <c r="AF24" s="7"/>
      <c r="AG24" s="7"/>
      <c r="AH24" s="7"/>
      <c r="AI24" s="7"/>
    </row>
    <row r="25" spans="1:35" ht="16.5" customHeight="1">
      <c r="A25" s="83">
        <v>16</v>
      </c>
      <c r="B25" s="84" t="s">
        <v>49</v>
      </c>
      <c r="C25" s="85" t="s">
        <v>75</v>
      </c>
      <c r="D25" s="97">
        <v>5</v>
      </c>
      <c r="E25" s="98"/>
      <c r="F25" s="98" t="s">
        <v>41</v>
      </c>
      <c r="G25" s="99">
        <f t="shared" si="3"/>
        <v>45</v>
      </c>
      <c r="H25" s="100">
        <v>15</v>
      </c>
      <c r="I25" s="101">
        <v>30</v>
      </c>
      <c r="J25" s="102"/>
      <c r="K25" s="101"/>
      <c r="L25" s="101"/>
      <c r="M25" s="101"/>
      <c r="N25" s="101"/>
      <c r="O25" s="100"/>
      <c r="P25" s="103"/>
      <c r="Q25" s="100">
        <v>15</v>
      </c>
      <c r="R25" s="103">
        <v>30</v>
      </c>
      <c r="S25" s="100"/>
      <c r="T25" s="103"/>
      <c r="U25" s="100"/>
      <c r="V25" s="103"/>
      <c r="W25" s="104"/>
      <c r="X25" s="105">
        <v>2.6</v>
      </c>
      <c r="Y25" s="106"/>
      <c r="Z25" s="106"/>
      <c r="AA25" s="106">
        <v>3</v>
      </c>
      <c r="AC25" s="7"/>
      <c r="AD25" s="7"/>
      <c r="AE25" s="7"/>
      <c r="AF25" s="7"/>
      <c r="AG25" s="7"/>
      <c r="AH25" s="7"/>
      <c r="AI25" s="7"/>
    </row>
    <row r="26" spans="1:35" ht="16.5" customHeight="1" thickBot="1">
      <c r="A26" s="83">
        <v>17</v>
      </c>
      <c r="B26" s="84" t="s">
        <v>50</v>
      </c>
      <c r="C26" s="108" t="s">
        <v>76</v>
      </c>
      <c r="D26" s="109">
        <v>4</v>
      </c>
      <c r="E26" s="110"/>
      <c r="F26" s="110" t="s">
        <v>40</v>
      </c>
      <c r="G26" s="111">
        <f t="shared" si="3"/>
        <v>45</v>
      </c>
      <c r="H26" s="112">
        <v>15</v>
      </c>
      <c r="I26" s="113">
        <v>30</v>
      </c>
      <c r="J26" s="113"/>
      <c r="K26" s="113"/>
      <c r="L26" s="113"/>
      <c r="M26" s="113"/>
      <c r="N26" s="113"/>
      <c r="O26" s="112"/>
      <c r="P26" s="114"/>
      <c r="Q26" s="112"/>
      <c r="R26" s="114"/>
      <c r="S26" s="112">
        <v>15</v>
      </c>
      <c r="T26" s="114">
        <v>30</v>
      </c>
      <c r="U26" s="112"/>
      <c r="V26" s="114"/>
      <c r="W26" s="104"/>
      <c r="X26" s="105">
        <v>2.6</v>
      </c>
      <c r="Y26" s="106"/>
      <c r="Z26" s="106"/>
      <c r="AA26" s="106">
        <v>3</v>
      </c>
      <c r="AC26" s="7"/>
      <c r="AD26" s="7"/>
      <c r="AE26" s="7"/>
      <c r="AF26" s="7"/>
      <c r="AG26" s="7"/>
      <c r="AH26" s="7"/>
      <c r="AI26" s="7"/>
    </row>
    <row r="27" spans="1:35" s="11" customFormat="1" ht="16.5" customHeight="1" thickBot="1" thickTop="1">
      <c r="A27" s="196" t="s">
        <v>8</v>
      </c>
      <c r="B27" s="197"/>
      <c r="C27" s="115"/>
      <c r="D27" s="116">
        <f>SUM(D19:D26)</f>
        <v>30</v>
      </c>
      <c r="E27" s="117"/>
      <c r="F27" s="117"/>
      <c r="G27" s="118">
        <f aca="true" t="shared" si="4" ref="G27:AA27">SUM(G19:G26)</f>
        <v>270</v>
      </c>
      <c r="H27" s="119">
        <f t="shared" si="4"/>
        <v>120</v>
      </c>
      <c r="I27" s="120">
        <f t="shared" si="4"/>
        <v>150</v>
      </c>
      <c r="J27" s="120">
        <f t="shared" si="4"/>
        <v>0</v>
      </c>
      <c r="K27" s="120">
        <f t="shared" si="4"/>
        <v>0</v>
      </c>
      <c r="L27" s="120">
        <f t="shared" si="4"/>
        <v>0</v>
      </c>
      <c r="M27" s="120">
        <f t="shared" si="4"/>
        <v>0</v>
      </c>
      <c r="N27" s="120">
        <f t="shared" si="4"/>
        <v>0</v>
      </c>
      <c r="O27" s="119">
        <f t="shared" si="4"/>
        <v>45</v>
      </c>
      <c r="P27" s="121">
        <f t="shared" si="4"/>
        <v>45</v>
      </c>
      <c r="Q27" s="119">
        <f t="shared" si="4"/>
        <v>30</v>
      </c>
      <c r="R27" s="121">
        <f t="shared" si="4"/>
        <v>45</v>
      </c>
      <c r="S27" s="119">
        <f t="shared" si="4"/>
        <v>45</v>
      </c>
      <c r="T27" s="122">
        <f t="shared" si="4"/>
        <v>60</v>
      </c>
      <c r="U27" s="119">
        <f t="shared" si="4"/>
        <v>0</v>
      </c>
      <c r="V27" s="121">
        <f t="shared" si="4"/>
        <v>0</v>
      </c>
      <c r="W27" s="118">
        <f t="shared" si="4"/>
        <v>0</v>
      </c>
      <c r="X27" s="123">
        <f t="shared" si="4"/>
        <v>16</v>
      </c>
      <c r="Y27" s="123">
        <f t="shared" si="4"/>
        <v>0</v>
      </c>
      <c r="Z27" s="123">
        <f t="shared" si="4"/>
        <v>0</v>
      </c>
      <c r="AA27" s="123">
        <f t="shared" si="4"/>
        <v>17</v>
      </c>
      <c r="AD27" s="8"/>
      <c r="AE27" s="8"/>
      <c r="AF27" s="8"/>
      <c r="AG27" s="8"/>
      <c r="AH27" s="8"/>
      <c r="AI27" s="8"/>
    </row>
    <row r="28" spans="1:35" ht="16.5" customHeight="1" thickBot="1" thickTop="1">
      <c r="A28" s="198" t="s">
        <v>84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C28" s="8"/>
      <c r="AD28" s="8"/>
      <c r="AE28" s="8"/>
      <c r="AF28" s="8"/>
      <c r="AG28" s="8"/>
      <c r="AH28" s="8"/>
      <c r="AI28" s="7"/>
    </row>
    <row r="29" spans="1:35" ht="16.5" customHeight="1" thickTop="1">
      <c r="A29" s="124">
        <v>18</v>
      </c>
      <c r="B29" s="84" t="s">
        <v>51</v>
      </c>
      <c r="C29" s="85" t="s">
        <v>66</v>
      </c>
      <c r="D29" s="125">
        <v>2</v>
      </c>
      <c r="E29" s="126"/>
      <c r="F29" s="127" t="s">
        <v>39</v>
      </c>
      <c r="G29" s="128">
        <f>SUM(H29:N29)</f>
        <v>15</v>
      </c>
      <c r="H29" s="129">
        <v>15</v>
      </c>
      <c r="I29" s="130"/>
      <c r="J29" s="130"/>
      <c r="K29" s="130"/>
      <c r="L29" s="131"/>
      <c r="M29" s="131"/>
      <c r="N29" s="132"/>
      <c r="O29" s="133">
        <v>15</v>
      </c>
      <c r="P29" s="134"/>
      <c r="Q29" s="129"/>
      <c r="R29" s="132"/>
      <c r="S29" s="129"/>
      <c r="T29" s="132"/>
      <c r="U29" s="129"/>
      <c r="V29" s="132"/>
      <c r="W29" s="135"/>
      <c r="X29" s="136">
        <v>1</v>
      </c>
      <c r="Y29" s="136"/>
      <c r="Z29" s="136"/>
      <c r="AA29" s="136">
        <v>0.5</v>
      </c>
      <c r="AC29" s="7"/>
      <c r="AD29" s="7"/>
      <c r="AE29" s="7"/>
      <c r="AF29" s="7"/>
      <c r="AG29" s="7"/>
      <c r="AH29" s="7"/>
      <c r="AI29" s="7"/>
    </row>
    <row r="30" spans="1:35" ht="16.5" customHeight="1">
      <c r="A30" s="124">
        <v>19</v>
      </c>
      <c r="B30" s="84" t="s">
        <v>52</v>
      </c>
      <c r="C30" s="85" t="s">
        <v>77</v>
      </c>
      <c r="D30" s="86">
        <v>3</v>
      </c>
      <c r="E30" s="87" t="s">
        <v>40</v>
      </c>
      <c r="F30" s="137"/>
      <c r="G30" s="89">
        <f>SUM(H30:N30)</f>
        <v>30</v>
      </c>
      <c r="H30" s="138">
        <v>15</v>
      </c>
      <c r="I30" s="91">
        <v>15</v>
      </c>
      <c r="J30" s="91"/>
      <c r="K30" s="91"/>
      <c r="L30" s="139"/>
      <c r="M30" s="139"/>
      <c r="N30" s="93"/>
      <c r="O30" s="90"/>
      <c r="P30" s="140"/>
      <c r="Q30" s="90"/>
      <c r="R30" s="93"/>
      <c r="S30" s="90">
        <v>15</v>
      </c>
      <c r="T30" s="93">
        <v>15</v>
      </c>
      <c r="U30" s="90"/>
      <c r="V30" s="93"/>
      <c r="W30" s="141"/>
      <c r="X30" s="96">
        <v>1.8</v>
      </c>
      <c r="Y30" s="96"/>
      <c r="Z30" s="96"/>
      <c r="AA30" s="96">
        <v>2</v>
      </c>
      <c r="AC30" s="7"/>
      <c r="AD30" s="7"/>
      <c r="AE30" s="7"/>
      <c r="AF30" s="7"/>
      <c r="AG30" s="7"/>
      <c r="AH30" s="7"/>
      <c r="AI30" s="7"/>
    </row>
    <row r="31" spans="1:27" ht="16.5" customHeight="1">
      <c r="A31" s="124">
        <v>20</v>
      </c>
      <c r="B31" s="84" t="s">
        <v>53</v>
      </c>
      <c r="C31" s="85" t="s">
        <v>78</v>
      </c>
      <c r="D31" s="86">
        <v>3</v>
      </c>
      <c r="E31" s="87" t="s">
        <v>40</v>
      </c>
      <c r="F31" s="137"/>
      <c r="G31" s="89">
        <f>SUM(H31:N31)</f>
        <v>30</v>
      </c>
      <c r="H31" s="138">
        <v>15</v>
      </c>
      <c r="I31" s="91">
        <v>15</v>
      </c>
      <c r="J31" s="91"/>
      <c r="K31" s="91"/>
      <c r="L31" s="139"/>
      <c r="M31" s="139"/>
      <c r="N31" s="93"/>
      <c r="O31" s="90"/>
      <c r="P31" s="140"/>
      <c r="Q31" s="138"/>
      <c r="R31" s="93"/>
      <c r="S31" s="138">
        <v>15</v>
      </c>
      <c r="T31" s="93">
        <v>15</v>
      </c>
      <c r="U31" s="90"/>
      <c r="V31" s="93"/>
      <c r="W31" s="141"/>
      <c r="X31" s="96">
        <v>1.8</v>
      </c>
      <c r="Y31" s="96"/>
      <c r="Z31" s="96"/>
      <c r="AA31" s="96">
        <v>2</v>
      </c>
    </row>
    <row r="32" spans="1:27" ht="16.5" customHeight="1" thickBot="1">
      <c r="A32" s="124">
        <v>21</v>
      </c>
      <c r="B32" s="84" t="s">
        <v>54</v>
      </c>
      <c r="C32" s="85" t="s">
        <v>92</v>
      </c>
      <c r="D32" s="86">
        <v>3</v>
      </c>
      <c r="E32" s="87" t="s">
        <v>40</v>
      </c>
      <c r="F32" s="137"/>
      <c r="G32" s="89">
        <f>SUM(H32:N32)</f>
        <v>30</v>
      </c>
      <c r="H32" s="138"/>
      <c r="I32" s="91"/>
      <c r="J32" s="91">
        <v>30</v>
      </c>
      <c r="K32" s="91"/>
      <c r="L32" s="139"/>
      <c r="M32" s="139"/>
      <c r="N32" s="93"/>
      <c r="O32" s="90"/>
      <c r="P32" s="140"/>
      <c r="Q32" s="138"/>
      <c r="R32" s="93"/>
      <c r="S32" s="138">
        <v>30</v>
      </c>
      <c r="T32" s="93"/>
      <c r="U32" s="90"/>
      <c r="V32" s="93"/>
      <c r="W32" s="141"/>
      <c r="X32" s="96">
        <v>1.8</v>
      </c>
      <c r="Y32" s="96"/>
      <c r="Z32" s="96"/>
      <c r="AA32" s="96">
        <v>2</v>
      </c>
    </row>
    <row r="33" spans="1:27" s="11" customFormat="1" ht="16.5" customHeight="1" thickBot="1" thickTop="1">
      <c r="A33" s="201" t="s">
        <v>8</v>
      </c>
      <c r="B33" s="202"/>
      <c r="C33" s="68"/>
      <c r="D33" s="69">
        <f>SUM(D29:D32)</f>
        <v>11</v>
      </c>
      <c r="E33" s="70"/>
      <c r="F33" s="70"/>
      <c r="G33" s="69">
        <f aca="true" t="shared" si="5" ref="G33:AA33">SUM(G29:G32)</f>
        <v>105</v>
      </c>
      <c r="H33" s="71">
        <f t="shared" si="5"/>
        <v>45</v>
      </c>
      <c r="I33" s="72">
        <f t="shared" si="5"/>
        <v>30</v>
      </c>
      <c r="J33" s="72">
        <f t="shared" si="5"/>
        <v>30</v>
      </c>
      <c r="K33" s="72">
        <f t="shared" si="5"/>
        <v>0</v>
      </c>
      <c r="L33" s="72">
        <f t="shared" si="5"/>
        <v>0</v>
      </c>
      <c r="M33" s="72">
        <f t="shared" si="5"/>
        <v>0</v>
      </c>
      <c r="N33" s="73">
        <f t="shared" si="5"/>
        <v>0</v>
      </c>
      <c r="O33" s="71">
        <f t="shared" si="5"/>
        <v>15</v>
      </c>
      <c r="P33" s="73">
        <f t="shared" si="5"/>
        <v>0</v>
      </c>
      <c r="Q33" s="71">
        <f t="shared" si="5"/>
        <v>0</v>
      </c>
      <c r="R33" s="73">
        <f t="shared" si="5"/>
        <v>0</v>
      </c>
      <c r="S33" s="71">
        <f t="shared" si="5"/>
        <v>60</v>
      </c>
      <c r="T33" s="73">
        <f t="shared" si="5"/>
        <v>30</v>
      </c>
      <c r="U33" s="71">
        <f t="shared" si="5"/>
        <v>0</v>
      </c>
      <c r="V33" s="73">
        <f t="shared" si="5"/>
        <v>0</v>
      </c>
      <c r="W33" s="73">
        <f t="shared" si="5"/>
        <v>0</v>
      </c>
      <c r="X33" s="73">
        <f t="shared" si="5"/>
        <v>6.3999999999999995</v>
      </c>
      <c r="Y33" s="73">
        <f t="shared" si="5"/>
        <v>0</v>
      </c>
      <c r="Z33" s="73">
        <f t="shared" si="5"/>
        <v>0</v>
      </c>
      <c r="AA33" s="73">
        <f t="shared" si="5"/>
        <v>6.5</v>
      </c>
    </row>
    <row r="34" spans="1:27" ht="16.5" customHeight="1" thickBot="1" thickTop="1">
      <c r="A34" s="177" t="s">
        <v>85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9"/>
    </row>
    <row r="35" spans="1:27" ht="16.5" customHeight="1" thickBot="1" thickTop="1">
      <c r="A35" s="33">
        <v>22</v>
      </c>
      <c r="B35" s="142" t="s">
        <v>55</v>
      </c>
      <c r="C35" s="143" t="s">
        <v>70</v>
      </c>
      <c r="D35" s="144">
        <v>8</v>
      </c>
      <c r="E35" s="44"/>
      <c r="F35" s="44" t="s">
        <v>41</v>
      </c>
      <c r="G35" s="80">
        <f>SUM(H35:N35)</f>
        <v>30</v>
      </c>
      <c r="H35" s="46"/>
      <c r="I35" s="47"/>
      <c r="J35" s="47"/>
      <c r="K35" s="47"/>
      <c r="L35" s="47"/>
      <c r="M35" s="47">
        <v>30</v>
      </c>
      <c r="N35" s="47"/>
      <c r="O35" s="46"/>
      <c r="P35" s="49"/>
      <c r="Q35" s="46"/>
      <c r="R35" s="49">
        <v>30</v>
      </c>
      <c r="S35" s="46"/>
      <c r="T35" s="145"/>
      <c r="U35" s="46"/>
      <c r="V35" s="49"/>
      <c r="W35" s="146">
        <v>8</v>
      </c>
      <c r="X35" s="43">
        <v>1.5</v>
      </c>
      <c r="Y35" s="43"/>
      <c r="Z35" s="43"/>
      <c r="AA35" s="43">
        <v>7</v>
      </c>
    </row>
    <row r="36" spans="1:27" ht="16.5" customHeight="1" thickBot="1" thickTop="1">
      <c r="A36" s="33">
        <v>23</v>
      </c>
      <c r="B36" s="142" t="s">
        <v>56</v>
      </c>
      <c r="C36" s="147" t="s">
        <v>79</v>
      </c>
      <c r="D36" s="79">
        <v>8</v>
      </c>
      <c r="E36" s="51"/>
      <c r="F36" s="51" t="s">
        <v>40</v>
      </c>
      <c r="G36" s="38">
        <f>SUM(H36:N36)</f>
        <v>30</v>
      </c>
      <c r="H36" s="53"/>
      <c r="I36" s="54"/>
      <c r="J36" s="54"/>
      <c r="K36" s="54"/>
      <c r="L36" s="54"/>
      <c r="M36" s="54">
        <v>30</v>
      </c>
      <c r="N36" s="54"/>
      <c r="O36" s="53"/>
      <c r="P36" s="55"/>
      <c r="Q36" s="53"/>
      <c r="R36" s="55"/>
      <c r="S36" s="53"/>
      <c r="T36" s="148">
        <v>30</v>
      </c>
      <c r="U36" s="53"/>
      <c r="V36" s="55"/>
      <c r="W36" s="149">
        <v>8</v>
      </c>
      <c r="X36" s="56">
        <v>1.5</v>
      </c>
      <c r="Y36" s="56"/>
      <c r="Z36" s="56"/>
      <c r="AA36" s="56">
        <v>7</v>
      </c>
    </row>
    <row r="37" spans="1:27" ht="16.5" customHeight="1" thickBot="1" thickTop="1">
      <c r="A37" s="33">
        <v>24</v>
      </c>
      <c r="B37" s="142" t="s">
        <v>57</v>
      </c>
      <c r="C37" s="147" t="s">
        <v>80</v>
      </c>
      <c r="D37" s="79">
        <v>13</v>
      </c>
      <c r="E37" s="51"/>
      <c r="F37" s="51" t="s">
        <v>42</v>
      </c>
      <c r="G37" s="38">
        <f>SUM(H37:N37)</f>
        <v>30</v>
      </c>
      <c r="H37" s="53"/>
      <c r="I37" s="54"/>
      <c r="J37" s="54"/>
      <c r="K37" s="54"/>
      <c r="L37" s="54"/>
      <c r="M37" s="54">
        <v>30</v>
      </c>
      <c r="N37" s="54"/>
      <c r="O37" s="53"/>
      <c r="P37" s="55"/>
      <c r="Q37" s="53"/>
      <c r="R37" s="55"/>
      <c r="S37" s="53"/>
      <c r="T37" s="148"/>
      <c r="U37" s="53"/>
      <c r="V37" s="55">
        <v>30</v>
      </c>
      <c r="W37" s="149">
        <v>13</v>
      </c>
      <c r="X37" s="56">
        <v>1.8</v>
      </c>
      <c r="Y37" s="56"/>
      <c r="Z37" s="56"/>
      <c r="AA37" s="56">
        <v>12</v>
      </c>
    </row>
    <row r="38" spans="1:27" s="11" customFormat="1" ht="16.5" customHeight="1" thickBot="1" thickTop="1">
      <c r="A38" s="193" t="s">
        <v>8</v>
      </c>
      <c r="B38" s="183"/>
      <c r="C38" s="150"/>
      <c r="D38" s="151">
        <f>SUM(D35:D37)</f>
        <v>29</v>
      </c>
      <c r="E38" s="152"/>
      <c r="F38" s="152"/>
      <c r="G38" s="151">
        <f aca="true" t="shared" si="6" ref="G38:AA38">SUM(G35:G37)</f>
        <v>90</v>
      </c>
      <c r="H38" s="153">
        <f t="shared" si="6"/>
        <v>0</v>
      </c>
      <c r="I38" s="154">
        <f t="shared" si="6"/>
        <v>0</v>
      </c>
      <c r="J38" s="154">
        <f t="shared" si="6"/>
        <v>0</v>
      </c>
      <c r="K38" s="154">
        <f t="shared" si="6"/>
        <v>0</v>
      </c>
      <c r="L38" s="154">
        <f t="shared" si="6"/>
        <v>0</v>
      </c>
      <c r="M38" s="154">
        <f t="shared" si="6"/>
        <v>90</v>
      </c>
      <c r="N38" s="155">
        <f t="shared" si="6"/>
        <v>0</v>
      </c>
      <c r="O38" s="153">
        <f t="shared" si="6"/>
        <v>0</v>
      </c>
      <c r="P38" s="155">
        <f t="shared" si="6"/>
        <v>0</v>
      </c>
      <c r="Q38" s="153">
        <f t="shared" si="6"/>
        <v>0</v>
      </c>
      <c r="R38" s="155">
        <f t="shared" si="6"/>
        <v>30</v>
      </c>
      <c r="S38" s="153">
        <f t="shared" si="6"/>
        <v>0</v>
      </c>
      <c r="T38" s="155">
        <f t="shared" si="6"/>
        <v>30</v>
      </c>
      <c r="U38" s="153">
        <f t="shared" si="6"/>
        <v>0</v>
      </c>
      <c r="V38" s="155">
        <f t="shared" si="6"/>
        <v>30</v>
      </c>
      <c r="W38" s="155">
        <f t="shared" si="6"/>
        <v>29</v>
      </c>
      <c r="X38" s="155">
        <f t="shared" si="6"/>
        <v>4.8</v>
      </c>
      <c r="Y38" s="155">
        <f t="shared" si="6"/>
        <v>0</v>
      </c>
      <c r="Z38" s="155">
        <f t="shared" si="6"/>
        <v>0</v>
      </c>
      <c r="AA38" s="155">
        <f t="shared" si="6"/>
        <v>26</v>
      </c>
    </row>
    <row r="39" spans="1:27" ht="16.5" customHeight="1" thickBot="1" thickTop="1">
      <c r="A39" s="177" t="s">
        <v>86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9"/>
    </row>
    <row r="40" spans="1:27" ht="16.5" customHeight="1" thickBot="1" thickTop="1">
      <c r="A40" s="33">
        <v>25</v>
      </c>
      <c r="B40" s="156" t="s">
        <v>58</v>
      </c>
      <c r="C40" s="58" t="s">
        <v>81</v>
      </c>
      <c r="D40" s="144">
        <v>12</v>
      </c>
      <c r="E40" s="44"/>
      <c r="F40" s="44" t="s">
        <v>42</v>
      </c>
      <c r="G40" s="80">
        <f>SUM(H40:N40)</f>
        <v>0</v>
      </c>
      <c r="H40" s="46"/>
      <c r="I40" s="47"/>
      <c r="J40" s="47"/>
      <c r="K40" s="47"/>
      <c r="L40" s="47"/>
      <c r="M40" s="47"/>
      <c r="N40" s="47"/>
      <c r="O40" s="46"/>
      <c r="P40" s="49"/>
      <c r="Q40" s="46"/>
      <c r="R40" s="49"/>
      <c r="S40" s="46"/>
      <c r="T40" s="145"/>
      <c r="U40" s="46"/>
      <c r="V40" s="49"/>
      <c r="W40" s="146">
        <v>12</v>
      </c>
      <c r="X40" s="43">
        <v>12</v>
      </c>
      <c r="Y40" s="43"/>
      <c r="Z40" s="43"/>
      <c r="AA40" s="43">
        <v>12</v>
      </c>
    </row>
    <row r="41" spans="1:27" s="11" customFormat="1" ht="16.5" customHeight="1" thickBot="1" thickTop="1">
      <c r="A41" s="182" t="s">
        <v>8</v>
      </c>
      <c r="B41" s="183"/>
      <c r="C41" s="150"/>
      <c r="D41" s="151">
        <f>SUM(D40:D40)</f>
        <v>12</v>
      </c>
      <c r="E41" s="152"/>
      <c r="F41" s="152"/>
      <c r="G41" s="151">
        <f aca="true" t="shared" si="7" ref="G41:V41">SUM(G40:G40)</f>
        <v>0</v>
      </c>
      <c r="H41" s="153">
        <f t="shared" si="7"/>
        <v>0</v>
      </c>
      <c r="I41" s="154">
        <f t="shared" si="7"/>
        <v>0</v>
      </c>
      <c r="J41" s="154">
        <f t="shared" si="7"/>
        <v>0</v>
      </c>
      <c r="K41" s="154">
        <f t="shared" si="7"/>
        <v>0</v>
      </c>
      <c r="L41" s="154">
        <f t="shared" si="7"/>
        <v>0</v>
      </c>
      <c r="M41" s="154">
        <f t="shared" si="7"/>
        <v>0</v>
      </c>
      <c r="N41" s="154">
        <f t="shared" si="7"/>
        <v>0</v>
      </c>
      <c r="O41" s="153">
        <f t="shared" si="7"/>
        <v>0</v>
      </c>
      <c r="P41" s="155">
        <f t="shared" si="7"/>
        <v>0</v>
      </c>
      <c r="Q41" s="153">
        <f t="shared" si="7"/>
        <v>0</v>
      </c>
      <c r="R41" s="155">
        <f t="shared" si="7"/>
        <v>0</v>
      </c>
      <c r="S41" s="153">
        <f t="shared" si="7"/>
        <v>0</v>
      </c>
      <c r="T41" s="155">
        <f t="shared" si="7"/>
        <v>0</v>
      </c>
      <c r="U41" s="153">
        <f t="shared" si="7"/>
        <v>0</v>
      </c>
      <c r="V41" s="155">
        <f t="shared" si="7"/>
        <v>0</v>
      </c>
      <c r="W41" s="155">
        <v>12</v>
      </c>
      <c r="X41" s="155">
        <f>SUM(X40:X40)</f>
        <v>12</v>
      </c>
      <c r="Y41" s="155">
        <f>SUM(Y40:Y40)</f>
        <v>0</v>
      </c>
      <c r="Z41" s="155">
        <f>SUM(Z40:Z40)</f>
        <v>0</v>
      </c>
      <c r="AA41" s="155">
        <f>SUM(AA40:AA40)</f>
        <v>12</v>
      </c>
    </row>
    <row r="42" spans="1:27" s="11" customFormat="1" ht="16.5" customHeight="1" thickBot="1" thickTop="1">
      <c r="A42" s="177" t="s">
        <v>87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9"/>
    </row>
    <row r="43" spans="1:27" ht="25.5" customHeight="1" thickBot="1" thickTop="1">
      <c r="A43" s="33">
        <v>26</v>
      </c>
      <c r="B43" s="157" t="s">
        <v>59</v>
      </c>
      <c r="C43" s="158" t="s">
        <v>88</v>
      </c>
      <c r="D43" s="144">
        <v>2</v>
      </c>
      <c r="E43" s="44"/>
      <c r="F43" s="44" t="s">
        <v>40</v>
      </c>
      <c r="G43" s="80">
        <f>SUM(H43:N43)</f>
        <v>30</v>
      </c>
      <c r="H43" s="46"/>
      <c r="I43" s="47">
        <v>30</v>
      </c>
      <c r="J43" s="47"/>
      <c r="K43" s="47"/>
      <c r="L43" s="47"/>
      <c r="M43" s="47"/>
      <c r="N43" s="47"/>
      <c r="O43" s="46"/>
      <c r="P43" s="49"/>
      <c r="Q43" s="46"/>
      <c r="R43" s="49"/>
      <c r="S43" s="46"/>
      <c r="T43" s="145">
        <v>30</v>
      </c>
      <c r="U43" s="46"/>
      <c r="V43" s="49"/>
      <c r="W43" s="146">
        <v>2</v>
      </c>
      <c r="X43" s="43">
        <v>1.8</v>
      </c>
      <c r="Y43" s="43"/>
      <c r="Z43" s="43"/>
      <c r="AA43" s="43">
        <v>2</v>
      </c>
    </row>
    <row r="44" spans="1:27" s="11" customFormat="1" ht="16.5" customHeight="1" thickBot="1" thickTop="1">
      <c r="A44" s="201" t="s">
        <v>8</v>
      </c>
      <c r="B44" s="202"/>
      <c r="C44" s="68"/>
      <c r="D44" s="69">
        <f>SUM(D43:D43)</f>
        <v>2</v>
      </c>
      <c r="E44" s="70"/>
      <c r="F44" s="70"/>
      <c r="G44" s="69">
        <f aca="true" t="shared" si="8" ref="G44:AA44">SUM(G43:G43)</f>
        <v>30</v>
      </c>
      <c r="H44" s="71">
        <f t="shared" si="8"/>
        <v>0</v>
      </c>
      <c r="I44" s="72">
        <f t="shared" si="8"/>
        <v>30</v>
      </c>
      <c r="J44" s="72">
        <f t="shared" si="8"/>
        <v>0</v>
      </c>
      <c r="K44" s="72">
        <f t="shared" si="8"/>
        <v>0</v>
      </c>
      <c r="L44" s="72">
        <f t="shared" si="8"/>
        <v>0</v>
      </c>
      <c r="M44" s="72">
        <f t="shared" si="8"/>
        <v>0</v>
      </c>
      <c r="N44" s="72">
        <f t="shared" si="8"/>
        <v>0</v>
      </c>
      <c r="O44" s="71">
        <f t="shared" si="8"/>
        <v>0</v>
      </c>
      <c r="P44" s="73">
        <f t="shared" si="8"/>
        <v>0</v>
      </c>
      <c r="Q44" s="71">
        <f t="shared" si="8"/>
        <v>0</v>
      </c>
      <c r="R44" s="73">
        <f t="shared" si="8"/>
        <v>0</v>
      </c>
      <c r="S44" s="71">
        <f t="shared" si="8"/>
        <v>0</v>
      </c>
      <c r="T44" s="73">
        <f t="shared" si="8"/>
        <v>30</v>
      </c>
      <c r="U44" s="71">
        <f t="shared" si="8"/>
        <v>0</v>
      </c>
      <c r="V44" s="73">
        <f t="shared" si="8"/>
        <v>0</v>
      </c>
      <c r="W44" s="73">
        <f t="shared" si="8"/>
        <v>2</v>
      </c>
      <c r="X44" s="73">
        <f t="shared" si="8"/>
        <v>1.8</v>
      </c>
      <c r="Y44" s="73">
        <f t="shared" si="8"/>
        <v>0</v>
      </c>
      <c r="Z44" s="73">
        <f t="shared" si="8"/>
        <v>0</v>
      </c>
      <c r="AA44" s="73">
        <f t="shared" si="8"/>
        <v>2</v>
      </c>
    </row>
    <row r="45" spans="1:27" s="4" customFormat="1" ht="16.5" customHeight="1" thickBot="1" thickTop="1">
      <c r="A45" s="180" t="s">
        <v>11</v>
      </c>
      <c r="B45" s="181"/>
      <c r="C45" s="159"/>
      <c r="D45" s="160">
        <f aca="true" t="shared" si="9" ref="D45:AA45">D41+D38+D33+D27+D17+D44</f>
        <v>121</v>
      </c>
      <c r="E45" s="160">
        <f t="shared" si="9"/>
        <v>0</v>
      </c>
      <c r="F45" s="160">
        <f t="shared" si="9"/>
        <v>0</v>
      </c>
      <c r="G45" s="160">
        <f t="shared" si="9"/>
        <v>845</v>
      </c>
      <c r="H45" s="161">
        <f t="shared" si="9"/>
        <v>305</v>
      </c>
      <c r="I45" s="162">
        <f t="shared" si="9"/>
        <v>345</v>
      </c>
      <c r="J45" s="162">
        <f t="shared" si="9"/>
        <v>30</v>
      </c>
      <c r="K45" s="162">
        <f t="shared" si="9"/>
        <v>45</v>
      </c>
      <c r="L45" s="162">
        <f t="shared" si="9"/>
        <v>30</v>
      </c>
      <c r="M45" s="162">
        <f t="shared" si="9"/>
        <v>90</v>
      </c>
      <c r="N45" s="163">
        <f t="shared" si="9"/>
        <v>0</v>
      </c>
      <c r="O45" s="161">
        <f t="shared" si="9"/>
        <v>135</v>
      </c>
      <c r="P45" s="163">
        <f t="shared" si="9"/>
        <v>135</v>
      </c>
      <c r="Q45" s="161">
        <f t="shared" si="9"/>
        <v>80</v>
      </c>
      <c r="R45" s="163">
        <f t="shared" si="9"/>
        <v>165</v>
      </c>
      <c r="S45" s="161">
        <f t="shared" si="9"/>
        <v>120</v>
      </c>
      <c r="T45" s="163">
        <f t="shared" si="9"/>
        <v>180</v>
      </c>
      <c r="U45" s="160">
        <f t="shared" si="9"/>
        <v>0</v>
      </c>
      <c r="V45" s="160">
        <f t="shared" si="9"/>
        <v>30</v>
      </c>
      <c r="W45" s="160">
        <f t="shared" si="9"/>
        <v>45</v>
      </c>
      <c r="X45" s="160">
        <f>X41+X38+X33+X27+X17+X44</f>
        <v>61.8</v>
      </c>
      <c r="Y45" s="160">
        <f t="shared" si="9"/>
        <v>0</v>
      </c>
      <c r="Z45" s="160">
        <f t="shared" si="9"/>
        <v>0</v>
      </c>
      <c r="AA45" s="160">
        <f t="shared" si="9"/>
        <v>88.3</v>
      </c>
    </row>
    <row r="46" spans="1:27" ht="12.75" customHeight="1" thickBot="1" thickTop="1">
      <c r="A46" s="164"/>
      <c r="B46" s="164"/>
      <c r="C46" s="165"/>
      <c r="D46" s="164"/>
      <c r="E46" s="164"/>
      <c r="F46" s="166"/>
      <c r="G46" s="167"/>
      <c r="H46" s="166"/>
      <c r="I46" s="166"/>
      <c r="J46" s="166"/>
      <c r="K46" s="166"/>
      <c r="L46" s="166"/>
      <c r="M46" s="166"/>
      <c r="N46" s="166"/>
      <c r="O46" s="213"/>
      <c r="P46" s="213"/>
      <c r="Q46" s="213"/>
      <c r="R46" s="213"/>
      <c r="S46" s="213"/>
      <c r="T46" s="213"/>
      <c r="U46" s="213"/>
      <c r="V46" s="213"/>
      <c r="W46" s="12"/>
      <c r="X46" s="12"/>
      <c r="Y46" s="12"/>
      <c r="Z46" s="12"/>
      <c r="AA46" s="168"/>
    </row>
    <row r="47" spans="1:27" ht="13.5" customHeight="1" thickBot="1" thickTop="1">
      <c r="A47" s="164"/>
      <c r="B47" s="164"/>
      <c r="C47" s="165"/>
      <c r="D47" s="164"/>
      <c r="E47" s="164"/>
      <c r="F47" s="164"/>
      <c r="G47" s="167"/>
      <c r="H47" s="164"/>
      <c r="I47" s="166"/>
      <c r="J47" s="211" t="s">
        <v>10</v>
      </c>
      <c r="K47" s="211"/>
      <c r="L47" s="211"/>
      <c r="M47" s="211"/>
      <c r="N47" s="212"/>
      <c r="O47" s="169">
        <f>COUNTIF($E8:$E45,1)</f>
        <v>4</v>
      </c>
      <c r="P47" s="170">
        <f>COUNTIF($F8:$F45,1)</f>
        <v>5</v>
      </c>
      <c r="Q47" s="169">
        <f>COUNTIF($E8:$E45,2)</f>
        <v>4</v>
      </c>
      <c r="R47" s="170">
        <f>COUNTIF($F8:$F45,2)</f>
        <v>2</v>
      </c>
      <c r="S47" s="169">
        <f>COUNTIF($E8:$E45,3)</f>
        <v>5</v>
      </c>
      <c r="T47" s="170">
        <f>COUNTIF($F8:$F45,3)</f>
        <v>4</v>
      </c>
      <c r="U47" s="169">
        <f>COUNTIF($E8:$E45,4)</f>
        <v>0</v>
      </c>
      <c r="V47" s="170">
        <f>COUNTIF($F8:$F45,4)</f>
        <v>2</v>
      </c>
      <c r="W47" s="12"/>
      <c r="X47" s="12"/>
      <c r="Y47" s="12"/>
      <c r="Z47" s="12"/>
      <c r="AA47" s="168"/>
    </row>
    <row r="48" spans="1:27" ht="12.75" customHeight="1" thickTop="1">
      <c r="A48" s="166"/>
      <c r="B48" s="166"/>
      <c r="C48" s="171"/>
      <c r="D48" s="166"/>
      <c r="E48" s="166"/>
      <c r="F48" s="166"/>
      <c r="G48" s="172">
        <f>IF(G46=G47,"","BŁĄD !!! SPRAWDŹ WIERSZ OGÓŁEM")</f>
      </c>
      <c r="H48" s="166"/>
      <c r="I48" s="166"/>
      <c r="J48" s="166"/>
      <c r="K48" s="166"/>
      <c r="L48" s="166"/>
      <c r="M48" s="166"/>
      <c r="N48" s="166"/>
      <c r="O48" s="166">
        <f>IF(O47&gt;8,"za dużo E","")</f>
      </c>
      <c r="P48" s="166"/>
      <c r="Q48" s="166">
        <f>IF(Q47&gt;8,"za dużo E","")</f>
      </c>
      <c r="R48" s="166"/>
      <c r="S48" s="166">
        <f>IF(S47&gt;8,"za dużo E","")</f>
      </c>
      <c r="T48" s="166"/>
      <c r="U48" s="166">
        <f>IF(U47&gt;8,"za dużo E","")</f>
      </c>
      <c r="V48" s="166"/>
      <c r="W48" s="12"/>
      <c r="X48" s="12"/>
      <c r="Y48" s="12"/>
      <c r="Z48" s="12"/>
      <c r="AA48" s="168"/>
    </row>
    <row r="49" spans="1:27" ht="16.5" customHeight="1">
      <c r="A49" s="215" t="s">
        <v>27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</row>
    <row r="50" spans="1:27" ht="16.5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20"/>
    </row>
    <row r="51" spans="1:27" ht="16.5" customHeight="1">
      <c r="A51" s="175" t="s">
        <v>20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4" t="s">
        <v>93</v>
      </c>
      <c r="V51" s="214"/>
      <c r="W51" s="214"/>
      <c r="X51" s="214"/>
      <c r="Y51" s="214"/>
      <c r="Z51" s="214"/>
      <c r="AA51" s="214"/>
    </row>
    <row r="52" spans="1:27" ht="30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14"/>
      <c r="V52" s="214"/>
      <c r="W52" s="214"/>
      <c r="X52" s="214"/>
      <c r="Y52" s="214"/>
      <c r="Z52" s="214"/>
      <c r="AA52" s="214"/>
    </row>
    <row r="53" spans="1:27" ht="30.75" customHeight="1">
      <c r="A53" s="175" t="s">
        <v>28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210">
        <f>(W45/D45)*100</f>
        <v>37.1900826446281</v>
      </c>
      <c r="X53" s="210"/>
      <c r="Y53" s="210"/>
      <c r="Z53" s="210"/>
      <c r="AA53" s="210"/>
    </row>
    <row r="54" spans="1:27" ht="28.5" customHeight="1">
      <c r="A54" s="175" t="s">
        <v>21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210">
        <f>(X45/D45)*100</f>
        <v>51.074380165289256</v>
      </c>
      <c r="X54" s="210"/>
      <c r="Y54" s="210"/>
      <c r="Z54" s="210"/>
      <c r="AA54" s="210"/>
    </row>
    <row r="55" spans="1:27" ht="16.5" customHeight="1">
      <c r="A55" s="173" t="s">
        <v>22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6">
        <f>AA45/D45*100</f>
        <v>72.97520661157024</v>
      </c>
      <c r="X55" s="176"/>
      <c r="Y55" s="176"/>
      <c r="Z55" s="176"/>
      <c r="AA55" s="176"/>
    </row>
    <row r="56" spans="1:27" ht="16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6"/>
      <c r="X56" s="176"/>
      <c r="Y56" s="176"/>
      <c r="Z56" s="176"/>
      <c r="AA56" s="176"/>
    </row>
    <row r="57" spans="7:27" ht="16.5" customHeight="1">
      <c r="G57" s="11"/>
      <c r="W57" s="9"/>
      <c r="X57" s="9"/>
      <c r="Y57" s="9"/>
      <c r="Z57" s="9"/>
      <c r="AA57" s="9"/>
    </row>
    <row r="58" spans="7:27" ht="16.5" customHeight="1">
      <c r="G58" s="11"/>
      <c r="W58" s="10"/>
      <c r="X58" s="10"/>
      <c r="Y58" s="10"/>
      <c r="Z58" s="10"/>
      <c r="AA58" s="10"/>
    </row>
    <row r="59" ht="16.5" customHeight="1">
      <c r="G59" s="11"/>
    </row>
    <row r="60" ht="16.5" customHeight="1">
      <c r="G60" s="11"/>
    </row>
    <row r="61" ht="16.5" customHeight="1">
      <c r="G61" s="11"/>
    </row>
    <row r="62" ht="16.5" customHeight="1">
      <c r="G62" s="11"/>
    </row>
    <row r="63" ht="16.5" customHeight="1">
      <c r="G63" s="11"/>
    </row>
    <row r="64" ht="16.5" customHeight="1">
      <c r="G64" s="11"/>
    </row>
    <row r="65" ht="16.5" customHeight="1">
      <c r="G65" s="11"/>
    </row>
    <row r="66" ht="16.5" customHeight="1">
      <c r="G66" s="11"/>
    </row>
    <row r="67" ht="16.5" customHeight="1">
      <c r="G67" s="11"/>
    </row>
    <row r="68" ht="16.5" customHeight="1">
      <c r="G68" s="11"/>
    </row>
    <row r="69" ht="16.5" customHeight="1">
      <c r="G69" s="11"/>
    </row>
    <row r="70" ht="16.5" customHeight="1">
      <c r="G70" s="11"/>
    </row>
    <row r="71" ht="16.5" customHeight="1">
      <c r="G71" s="11"/>
    </row>
    <row r="72" ht="16.5" customHeight="1">
      <c r="G72" s="11"/>
    </row>
    <row r="73" ht="16.5" customHeight="1">
      <c r="G73" s="11"/>
    </row>
    <row r="74" ht="16.5" customHeight="1">
      <c r="G74" s="11"/>
    </row>
    <row r="75" ht="16.5" customHeight="1">
      <c r="G75" s="11"/>
    </row>
    <row r="76" ht="16.5" customHeight="1">
      <c r="G76" s="11"/>
    </row>
    <row r="77" ht="16.5" customHeight="1">
      <c r="G77" s="11"/>
    </row>
    <row r="78" ht="16.5" customHeight="1">
      <c r="G78" s="11"/>
    </row>
    <row r="79" ht="16.5" customHeight="1">
      <c r="G79" s="11"/>
    </row>
    <row r="80" ht="16.5" customHeight="1">
      <c r="G80" s="11"/>
    </row>
    <row r="81" ht="16.5" customHeight="1">
      <c r="G81" s="11"/>
    </row>
    <row r="82" ht="16.5" customHeight="1">
      <c r="G82" s="11"/>
    </row>
    <row r="83" ht="16.5" customHeight="1">
      <c r="G83" s="11"/>
    </row>
    <row r="84" ht="16.5" customHeight="1">
      <c r="G84" s="11"/>
    </row>
    <row r="85" ht="16.5" customHeight="1">
      <c r="G85" s="11"/>
    </row>
    <row r="86" ht="16.5" customHeight="1">
      <c r="G86" s="11"/>
    </row>
    <row r="87" ht="16.5" customHeight="1">
      <c r="G87" s="11"/>
    </row>
    <row r="88" ht="16.5" customHeight="1">
      <c r="G88" s="11"/>
    </row>
    <row r="89" ht="16.5" customHeight="1">
      <c r="G89" s="11"/>
    </row>
    <row r="90" ht="16.5" customHeight="1">
      <c r="G90" s="11"/>
    </row>
    <row r="91" ht="16.5" customHeight="1">
      <c r="G91" s="11"/>
    </row>
    <row r="92" ht="16.5" customHeight="1">
      <c r="G92" s="11"/>
    </row>
    <row r="93" ht="16.5" customHeight="1">
      <c r="G93" s="11"/>
    </row>
    <row r="94" ht="16.5" customHeight="1">
      <c r="G94" s="11"/>
    </row>
    <row r="95" ht="16.5" customHeight="1">
      <c r="G95" s="11"/>
    </row>
    <row r="96" ht="16.5" customHeight="1">
      <c r="G96" s="11"/>
    </row>
    <row r="97" ht="16.5" customHeight="1">
      <c r="G97" s="11"/>
    </row>
    <row r="98" ht="16.5" customHeight="1">
      <c r="G98" s="11"/>
    </row>
    <row r="99" ht="16.5" customHeight="1">
      <c r="G99" s="11"/>
    </row>
    <row r="100" ht="16.5" customHeight="1">
      <c r="G100" s="11"/>
    </row>
    <row r="101" ht="16.5" customHeight="1">
      <c r="G101" s="11"/>
    </row>
    <row r="102" ht="16.5" customHeight="1">
      <c r="G102" s="11"/>
    </row>
    <row r="103" ht="16.5" customHeight="1">
      <c r="G103" s="11"/>
    </row>
    <row r="104" ht="16.5" customHeight="1">
      <c r="G104" s="11"/>
    </row>
    <row r="105" ht="16.5" customHeight="1">
      <c r="G105" s="11"/>
    </row>
    <row r="106" ht="16.5" customHeight="1">
      <c r="G106" s="11"/>
    </row>
    <row r="107" ht="16.5" customHeight="1">
      <c r="G107" s="11"/>
    </row>
    <row r="108" ht="16.5" customHeight="1">
      <c r="G108" s="11"/>
    </row>
    <row r="109" ht="16.5" customHeight="1">
      <c r="G109" s="11"/>
    </row>
    <row r="110" ht="16.5" customHeight="1">
      <c r="G110" s="11"/>
    </row>
    <row r="111" ht="16.5" customHeight="1">
      <c r="G111" s="11"/>
    </row>
    <row r="112" ht="16.5" customHeight="1">
      <c r="G112" s="11"/>
    </row>
    <row r="113" ht="15">
      <c r="G113" s="11"/>
    </row>
    <row r="114" ht="15">
      <c r="G114" s="11"/>
    </row>
    <row r="115" ht="15">
      <c r="G115" s="11"/>
    </row>
    <row r="116" ht="15">
      <c r="G116" s="11"/>
    </row>
    <row r="117" ht="15">
      <c r="G117" s="11"/>
    </row>
    <row r="118" ht="15">
      <c r="G118" s="11"/>
    </row>
    <row r="119" ht="15">
      <c r="G119" s="11"/>
    </row>
    <row r="120" ht="15">
      <c r="G120" s="11"/>
    </row>
    <row r="121" ht="15">
      <c r="G121" s="11"/>
    </row>
    <row r="122" ht="15">
      <c r="G122" s="11"/>
    </row>
    <row r="123" ht="15">
      <c r="G123" s="11"/>
    </row>
    <row r="124" ht="15">
      <c r="G124" s="11"/>
    </row>
    <row r="125" ht="15">
      <c r="G125" s="11"/>
    </row>
    <row r="126" ht="15">
      <c r="G126" s="11"/>
    </row>
    <row r="127" ht="15">
      <c r="G127" s="11"/>
    </row>
    <row r="128" ht="15">
      <c r="G128" s="11"/>
    </row>
    <row r="129" ht="15">
      <c r="G129" s="11"/>
    </row>
    <row r="130" ht="15">
      <c r="G130" s="11"/>
    </row>
    <row r="131" ht="15">
      <c r="G131" s="11"/>
    </row>
    <row r="132" ht="15">
      <c r="G132" s="11"/>
    </row>
    <row r="133" ht="15">
      <c r="G133" s="11"/>
    </row>
    <row r="134" ht="15">
      <c r="G134" s="11"/>
    </row>
    <row r="135" ht="15">
      <c r="G135" s="11"/>
    </row>
    <row r="136" ht="15">
      <c r="G136" s="11"/>
    </row>
    <row r="137" ht="15">
      <c r="G137" s="11"/>
    </row>
    <row r="138" ht="15">
      <c r="G138" s="11"/>
    </row>
    <row r="139" ht="15">
      <c r="G139" s="11"/>
    </row>
    <row r="140" ht="15">
      <c r="G140" s="11"/>
    </row>
    <row r="141" ht="15">
      <c r="G141" s="11"/>
    </row>
    <row r="142" ht="15">
      <c r="G142" s="11"/>
    </row>
    <row r="143" ht="15">
      <c r="G143" s="11"/>
    </row>
    <row r="144" ht="15">
      <c r="G144" s="11"/>
    </row>
    <row r="145" ht="15">
      <c r="G145" s="11"/>
    </row>
    <row r="146" ht="15">
      <c r="G146" s="11"/>
    </row>
    <row r="147" ht="15">
      <c r="G147" s="11"/>
    </row>
    <row r="148" ht="15">
      <c r="G148" s="11"/>
    </row>
    <row r="149" ht="15">
      <c r="G149" s="11"/>
    </row>
    <row r="150" ht="15">
      <c r="G150" s="11"/>
    </row>
    <row r="151" ht="15">
      <c r="G151" s="11"/>
    </row>
    <row r="152" ht="15">
      <c r="G152" s="11"/>
    </row>
    <row r="153" ht="15">
      <c r="G153" s="11"/>
    </row>
    <row r="154" ht="15">
      <c r="G154" s="11"/>
    </row>
    <row r="155" ht="15">
      <c r="G155" s="11"/>
    </row>
    <row r="156" ht="15">
      <c r="G156" s="11"/>
    </row>
    <row r="157" ht="15">
      <c r="G157" s="11"/>
    </row>
    <row r="158" ht="15">
      <c r="G158" s="11"/>
    </row>
    <row r="159" ht="15">
      <c r="G159" s="11"/>
    </row>
    <row r="160" ht="15">
      <c r="G160" s="11"/>
    </row>
    <row r="161" ht="15">
      <c r="G161" s="11"/>
    </row>
    <row r="162" ht="15">
      <c r="G162" s="11"/>
    </row>
    <row r="163" ht="15">
      <c r="G163" s="11"/>
    </row>
    <row r="164" ht="15">
      <c r="G164" s="11"/>
    </row>
    <row r="165" ht="15">
      <c r="G165" s="11"/>
    </row>
    <row r="166" ht="15">
      <c r="G166" s="11"/>
    </row>
    <row r="167" ht="15">
      <c r="G167" s="11"/>
    </row>
    <row r="168" ht="15">
      <c r="G168" s="11"/>
    </row>
    <row r="169" ht="15">
      <c r="G169" s="11"/>
    </row>
    <row r="170" ht="15">
      <c r="G170" s="11"/>
    </row>
    <row r="171" ht="15">
      <c r="G171" s="11"/>
    </row>
    <row r="172" ht="15">
      <c r="G172" s="11"/>
    </row>
    <row r="173" ht="15">
      <c r="G173" s="11"/>
    </row>
    <row r="174" ht="15">
      <c r="G174" s="11"/>
    </row>
    <row r="175" ht="15">
      <c r="G175" s="11"/>
    </row>
    <row r="176" ht="15">
      <c r="G176" s="11"/>
    </row>
    <row r="177" ht="15">
      <c r="G177" s="11"/>
    </row>
    <row r="178" ht="15">
      <c r="G178" s="11"/>
    </row>
    <row r="179" ht="15">
      <c r="G179" s="11"/>
    </row>
    <row r="180" ht="15">
      <c r="G180" s="11"/>
    </row>
    <row r="181" ht="15">
      <c r="G181" s="11"/>
    </row>
    <row r="182" ht="15">
      <c r="G182" s="11"/>
    </row>
    <row r="183" ht="15">
      <c r="G183" s="11"/>
    </row>
    <row r="184" ht="15">
      <c r="G184" s="11"/>
    </row>
    <row r="185" ht="15">
      <c r="G185" s="11"/>
    </row>
    <row r="186" ht="15">
      <c r="G186" s="11"/>
    </row>
    <row r="187" ht="15">
      <c r="G187" s="11"/>
    </row>
    <row r="188" ht="15">
      <c r="G188" s="11"/>
    </row>
    <row r="189" ht="15">
      <c r="G189" s="11"/>
    </row>
    <row r="190" ht="15">
      <c r="G190" s="11"/>
    </row>
    <row r="191" ht="15">
      <c r="G191" s="11"/>
    </row>
    <row r="192" ht="15">
      <c r="G192" s="11"/>
    </row>
    <row r="193" ht="15">
      <c r="G193" s="11"/>
    </row>
    <row r="194" ht="15">
      <c r="G194" s="11"/>
    </row>
    <row r="195" ht="15">
      <c r="G195" s="11"/>
    </row>
    <row r="196" ht="15">
      <c r="G196" s="11"/>
    </row>
    <row r="197" ht="15">
      <c r="G197" s="11"/>
    </row>
    <row r="198" ht="15">
      <c r="G198" s="11"/>
    </row>
    <row r="199" ht="15">
      <c r="G199" s="11"/>
    </row>
    <row r="200" ht="15">
      <c r="G200" s="11"/>
    </row>
    <row r="201" ht="15">
      <c r="G201" s="11"/>
    </row>
    <row r="202" ht="15">
      <c r="G202" s="11"/>
    </row>
    <row r="203" ht="15">
      <c r="G203" s="11"/>
    </row>
    <row r="204" ht="15">
      <c r="G204" s="11"/>
    </row>
    <row r="205" ht="15">
      <c r="G205" s="11"/>
    </row>
    <row r="206" ht="15">
      <c r="G206" s="11"/>
    </row>
    <row r="207" ht="15">
      <c r="G207" s="11"/>
    </row>
    <row r="208" ht="15">
      <c r="G208" s="11"/>
    </row>
    <row r="209" ht="15">
      <c r="G209" s="11"/>
    </row>
    <row r="210" ht="15">
      <c r="G210" s="11"/>
    </row>
  </sheetData>
  <sheetProtection/>
  <mergeCells count="33">
    <mergeCell ref="W53:AA53"/>
    <mergeCell ref="W54:AA54"/>
    <mergeCell ref="J47:N47"/>
    <mergeCell ref="Q46:R46"/>
    <mergeCell ref="O46:P46"/>
    <mergeCell ref="S46:T46"/>
    <mergeCell ref="U46:V46"/>
    <mergeCell ref="U51:AA52"/>
    <mergeCell ref="A49:AA50"/>
    <mergeCell ref="S3:V3"/>
    <mergeCell ref="A7:AA7"/>
    <mergeCell ref="A18:AA18"/>
    <mergeCell ref="A28:AA28"/>
    <mergeCell ref="A44:B44"/>
    <mergeCell ref="A17:B17"/>
    <mergeCell ref="A33:B33"/>
    <mergeCell ref="W3:AA4"/>
    <mergeCell ref="A1:I1"/>
    <mergeCell ref="G3:N4"/>
    <mergeCell ref="O3:R3"/>
    <mergeCell ref="A38:B38"/>
    <mergeCell ref="A2:B2"/>
    <mergeCell ref="A27:B27"/>
    <mergeCell ref="A55:V56"/>
    <mergeCell ref="A54:V54"/>
    <mergeCell ref="A53:V53"/>
    <mergeCell ref="W55:AA56"/>
    <mergeCell ref="A34:AA34"/>
    <mergeCell ref="A45:B45"/>
    <mergeCell ref="A39:AA39"/>
    <mergeCell ref="A42:AA42"/>
    <mergeCell ref="A41:B41"/>
    <mergeCell ref="A51:T5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0" r:id="rId1"/>
  <headerFooter differentFirst="1" scaleWithDoc="0" alignWithMargins="0">
    <oddHeader>&amp;C
</oddHeader>
  </headerFooter>
  <rowBreaks count="1" manualBreakCount="1">
    <brk id="33" max="26" man="1"/>
  </rowBreaks>
  <colBreaks count="1" manualBreakCount="1">
    <brk id="27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>
        <f>845/15</f>
        <v>56.333333333333336</v>
      </c>
    </row>
    <row r="2" ht="12.75">
      <c r="A2">
        <f>121/A1</f>
        <v>2.1479289940828403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Maciej Skindzier</cp:lastModifiedBy>
  <cp:lastPrinted>2022-03-01T19:10:59Z</cp:lastPrinted>
  <dcterms:created xsi:type="dcterms:W3CDTF">1998-05-26T18:21:06Z</dcterms:created>
  <dcterms:modified xsi:type="dcterms:W3CDTF">2022-03-07T10:47:11Z</dcterms:modified>
  <cp:category/>
  <cp:version/>
  <cp:contentType/>
  <cp:contentStatus/>
</cp:coreProperties>
</file>