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1805" yWindow="135" windowWidth="8700" windowHeight="7980" tabRatio="319"/>
  </bookViews>
  <sheets>
    <sheet name="INFO 2022-2023" sheetId="2" r:id="rId1"/>
  </sheets>
  <definedNames>
    <definedName name="_xlnm.Print_Area" localSheetId="0">'INFO 2022-2023'!$A$1:$AE$106</definedName>
    <definedName name="_xlnm.Print_Titles" localSheetId="0">'INFO 2022-2023'!$3:$6</definedName>
  </definedNames>
  <calcPr calcId="125725" concurrentCalc="0"/>
</workbook>
</file>

<file path=xl/calcChain.xml><?xml version="1.0" encoding="utf-8"?>
<calcChain xmlns="http://schemas.openxmlformats.org/spreadsheetml/2006/main">
  <c r="G25" i="2"/>
  <c r="O93"/>
  <c r="I89"/>
  <c r="I60"/>
  <c r="I19"/>
  <c r="I56"/>
  <c r="I36"/>
  <c r="I14"/>
  <c r="I27"/>
  <c r="I31"/>
  <c r="I40"/>
  <c r="I48"/>
  <c r="I52"/>
  <c r="I85"/>
  <c r="I78"/>
  <c r="I71"/>
  <c r="I65"/>
  <c r="I90"/>
  <c r="J89"/>
  <c r="J60"/>
  <c r="J19"/>
  <c r="J56"/>
  <c r="J36"/>
  <c r="J14"/>
  <c r="J27"/>
  <c r="J31"/>
  <c r="J40"/>
  <c r="J48"/>
  <c r="J52"/>
  <c r="J85"/>
  <c r="J78"/>
  <c r="J71"/>
  <c r="J65"/>
  <c r="J90"/>
  <c r="K89"/>
  <c r="K60"/>
  <c r="K19"/>
  <c r="K56"/>
  <c r="K36"/>
  <c r="K14"/>
  <c r="K27"/>
  <c r="K31"/>
  <c r="K40"/>
  <c r="K48"/>
  <c r="K52"/>
  <c r="K85"/>
  <c r="K78"/>
  <c r="K71"/>
  <c r="K65"/>
  <c r="K90"/>
  <c r="L89"/>
  <c r="L60"/>
  <c r="L19"/>
  <c r="L56"/>
  <c r="L36"/>
  <c r="L14"/>
  <c r="L27"/>
  <c r="L31"/>
  <c r="L40"/>
  <c r="L48"/>
  <c r="L52"/>
  <c r="L85"/>
  <c r="L78"/>
  <c r="L71"/>
  <c r="L65"/>
  <c r="L90"/>
  <c r="M89"/>
  <c r="M60"/>
  <c r="M19"/>
  <c r="M56"/>
  <c r="M36"/>
  <c r="M14"/>
  <c r="M27"/>
  <c r="M31"/>
  <c r="M40"/>
  <c r="M48"/>
  <c r="M52"/>
  <c r="M85"/>
  <c r="M78"/>
  <c r="M71"/>
  <c r="M65"/>
  <c r="M90"/>
  <c r="N89"/>
  <c r="N60"/>
  <c r="N19"/>
  <c r="N56"/>
  <c r="N36"/>
  <c r="N14"/>
  <c r="N27"/>
  <c r="N31"/>
  <c r="N40"/>
  <c r="N48"/>
  <c r="N52"/>
  <c r="N85"/>
  <c r="N78"/>
  <c r="N71"/>
  <c r="N65"/>
  <c r="N90"/>
  <c r="O89"/>
  <c r="O60"/>
  <c r="O19"/>
  <c r="O56"/>
  <c r="O36"/>
  <c r="O14"/>
  <c r="O27"/>
  <c r="O31"/>
  <c r="O40"/>
  <c r="O48"/>
  <c r="O52"/>
  <c r="O85"/>
  <c r="O78"/>
  <c r="O71"/>
  <c r="O65"/>
  <c r="O90"/>
  <c r="P89"/>
  <c r="P60"/>
  <c r="P19"/>
  <c r="P56"/>
  <c r="P36"/>
  <c r="P14"/>
  <c r="P27"/>
  <c r="P31"/>
  <c r="P40"/>
  <c r="P48"/>
  <c r="P52"/>
  <c r="P85"/>
  <c r="P78"/>
  <c r="P71"/>
  <c r="P65"/>
  <c r="P90"/>
  <c r="Q89"/>
  <c r="Q60"/>
  <c r="Q19"/>
  <c r="Q56"/>
  <c r="Q36"/>
  <c r="Q14"/>
  <c r="Q27"/>
  <c r="Q31"/>
  <c r="Q40"/>
  <c r="Q48"/>
  <c r="Q52"/>
  <c r="Q85"/>
  <c r="Q78"/>
  <c r="Q71"/>
  <c r="Q65"/>
  <c r="Q90"/>
  <c r="R89"/>
  <c r="R60"/>
  <c r="R19"/>
  <c r="R56"/>
  <c r="R36"/>
  <c r="R14"/>
  <c r="R27"/>
  <c r="R31"/>
  <c r="R40"/>
  <c r="R48"/>
  <c r="R52"/>
  <c r="R85"/>
  <c r="R78"/>
  <c r="R71"/>
  <c r="R65"/>
  <c r="R90"/>
  <c r="S89"/>
  <c r="S60"/>
  <c r="S19"/>
  <c r="S56"/>
  <c r="S36"/>
  <c r="S14"/>
  <c r="S27"/>
  <c r="S31"/>
  <c r="S40"/>
  <c r="S48"/>
  <c r="S52"/>
  <c r="S85"/>
  <c r="S78"/>
  <c r="S71"/>
  <c r="S65"/>
  <c r="S90"/>
  <c r="T89"/>
  <c r="T60"/>
  <c r="T19"/>
  <c r="T56"/>
  <c r="T36"/>
  <c r="T14"/>
  <c r="T27"/>
  <c r="T31"/>
  <c r="T40"/>
  <c r="T48"/>
  <c r="T52"/>
  <c r="T85"/>
  <c r="T78"/>
  <c r="T71"/>
  <c r="T65"/>
  <c r="T90"/>
  <c r="U89"/>
  <c r="U60"/>
  <c r="U19"/>
  <c r="U56"/>
  <c r="U36"/>
  <c r="U14"/>
  <c r="U27"/>
  <c r="U31"/>
  <c r="U40"/>
  <c r="U48"/>
  <c r="U52"/>
  <c r="U85"/>
  <c r="U78"/>
  <c r="U71"/>
  <c r="U65"/>
  <c r="U90"/>
  <c r="V89"/>
  <c r="V60"/>
  <c r="V19"/>
  <c r="V56"/>
  <c r="V36"/>
  <c r="V14"/>
  <c r="V27"/>
  <c r="V31"/>
  <c r="V40"/>
  <c r="V48"/>
  <c r="V52"/>
  <c r="V85"/>
  <c r="V78"/>
  <c r="V71"/>
  <c r="V65"/>
  <c r="V90"/>
  <c r="W89"/>
  <c r="W60"/>
  <c r="W19"/>
  <c r="W56"/>
  <c r="W36"/>
  <c r="W14"/>
  <c r="W27"/>
  <c r="W31"/>
  <c r="W40"/>
  <c r="W48"/>
  <c r="W52"/>
  <c r="W85"/>
  <c r="W78"/>
  <c r="W71"/>
  <c r="W65"/>
  <c r="W90"/>
  <c r="X89"/>
  <c r="X60"/>
  <c r="X19"/>
  <c r="X56"/>
  <c r="X36"/>
  <c r="X14"/>
  <c r="X27"/>
  <c r="X31"/>
  <c r="X40"/>
  <c r="X48"/>
  <c r="X52"/>
  <c r="X85"/>
  <c r="X78"/>
  <c r="X71"/>
  <c r="X65"/>
  <c r="X90"/>
  <c r="Y89"/>
  <c r="Y60"/>
  <c r="Y19"/>
  <c r="Y56"/>
  <c r="Y36"/>
  <c r="Y14"/>
  <c r="Y27"/>
  <c r="Y31"/>
  <c r="Y40"/>
  <c r="Y48"/>
  <c r="Y52"/>
  <c r="Y85"/>
  <c r="Y78"/>
  <c r="Y71"/>
  <c r="Y65"/>
  <c r="Y90"/>
  <c r="Z89"/>
  <c r="Z60"/>
  <c r="Z19"/>
  <c r="Z56"/>
  <c r="Z36"/>
  <c r="Z14"/>
  <c r="Z27"/>
  <c r="Z31"/>
  <c r="Z40"/>
  <c r="Z48"/>
  <c r="Z52"/>
  <c r="Z85"/>
  <c r="Z78"/>
  <c r="Z71"/>
  <c r="Z65"/>
  <c r="Z90"/>
  <c r="AA89"/>
  <c r="AA60"/>
  <c r="AA19"/>
  <c r="AA56"/>
  <c r="AA36"/>
  <c r="AA14"/>
  <c r="AA27"/>
  <c r="AA31"/>
  <c r="AA40"/>
  <c r="AA48"/>
  <c r="AA52"/>
  <c r="AA85"/>
  <c r="AA78"/>
  <c r="AA71"/>
  <c r="AA65"/>
  <c r="AA90"/>
  <c r="AB89"/>
  <c r="AB60"/>
  <c r="AB19"/>
  <c r="AB56"/>
  <c r="AB36"/>
  <c r="AB14"/>
  <c r="AB27"/>
  <c r="AB31"/>
  <c r="AB40"/>
  <c r="AB48"/>
  <c r="AB52"/>
  <c r="AB85"/>
  <c r="AB78"/>
  <c r="AB71"/>
  <c r="AB65"/>
  <c r="AB90"/>
  <c r="AC89"/>
  <c r="AC60"/>
  <c r="AC19"/>
  <c r="AC56"/>
  <c r="AC36"/>
  <c r="AC14"/>
  <c r="AC27"/>
  <c r="AC31"/>
  <c r="AC40"/>
  <c r="AC48"/>
  <c r="AC52"/>
  <c r="AC85"/>
  <c r="AC78"/>
  <c r="AC71"/>
  <c r="AC65"/>
  <c r="AC90"/>
  <c r="AD89"/>
  <c r="AD60"/>
  <c r="AD19"/>
  <c r="AD56"/>
  <c r="AD36"/>
  <c r="AD14"/>
  <c r="AD27"/>
  <c r="AD31"/>
  <c r="AD40"/>
  <c r="AD48"/>
  <c r="AD52"/>
  <c r="AD85"/>
  <c r="AD78"/>
  <c r="AD71"/>
  <c r="AD65"/>
  <c r="AD90"/>
  <c r="AE89"/>
  <c r="AE60"/>
  <c r="AE19"/>
  <c r="AE56"/>
  <c r="AE36"/>
  <c r="AE14"/>
  <c r="AE27"/>
  <c r="AE31"/>
  <c r="AE40"/>
  <c r="AE48"/>
  <c r="AE52"/>
  <c r="AE85"/>
  <c r="AE78"/>
  <c r="AE71"/>
  <c r="AE65"/>
  <c r="AE90"/>
  <c r="H89"/>
  <c r="H60"/>
  <c r="H19"/>
  <c r="H56"/>
  <c r="H36"/>
  <c r="H14"/>
  <c r="H27"/>
  <c r="H31"/>
  <c r="H40"/>
  <c r="H48"/>
  <c r="H52"/>
  <c r="H85"/>
  <c r="H78"/>
  <c r="H71"/>
  <c r="H65"/>
  <c r="H90"/>
  <c r="G87"/>
  <c r="G88"/>
  <c r="G89"/>
  <c r="G58"/>
  <c r="G59"/>
  <c r="G60"/>
  <c r="G16"/>
  <c r="G17"/>
  <c r="G18"/>
  <c r="G19"/>
  <c r="G54"/>
  <c r="G55"/>
  <c r="G56"/>
  <c r="G33"/>
  <c r="G34"/>
  <c r="G35"/>
  <c r="G36"/>
  <c r="G8"/>
  <c r="G9"/>
  <c r="G10"/>
  <c r="G11"/>
  <c r="G12"/>
  <c r="G13"/>
  <c r="G14"/>
  <c r="G21"/>
  <c r="G22"/>
  <c r="G23"/>
  <c r="G24"/>
  <c r="G26"/>
  <c r="G27"/>
  <c r="G29"/>
  <c r="G30"/>
  <c r="G31"/>
  <c r="G38"/>
  <c r="G39"/>
  <c r="G40"/>
  <c r="G42"/>
  <c r="G43"/>
  <c r="G44"/>
  <c r="G45"/>
  <c r="G46"/>
  <c r="G47"/>
  <c r="G48"/>
  <c r="G50"/>
  <c r="G51"/>
  <c r="G52"/>
  <c r="G80"/>
  <c r="G81"/>
  <c r="G82"/>
  <c r="G83"/>
  <c r="G84"/>
  <c r="G85"/>
  <c r="G73"/>
  <c r="G74"/>
  <c r="G75"/>
  <c r="G76"/>
  <c r="G77"/>
  <c r="G78"/>
  <c r="G67"/>
  <c r="G68"/>
  <c r="G69"/>
  <c r="G70"/>
  <c r="G71"/>
  <c r="G62"/>
  <c r="G63"/>
  <c r="G64"/>
  <c r="G65"/>
  <c r="G90"/>
  <c r="D89"/>
  <c r="D60"/>
  <c r="D19"/>
  <c r="D56"/>
  <c r="D36"/>
  <c r="D14"/>
  <c r="D27"/>
  <c r="D31"/>
  <c r="D40"/>
  <c r="D48"/>
  <c r="D52"/>
  <c r="D85"/>
  <c r="D78"/>
  <c r="D71"/>
  <c r="D65"/>
  <c r="D90"/>
  <c r="AA105"/>
  <c r="AA103"/>
  <c r="AA102"/>
  <c r="AA101"/>
  <c r="Y93"/>
  <c r="Y94"/>
  <c r="W93"/>
  <c r="W94"/>
  <c r="U93"/>
  <c r="U94"/>
  <c r="S93"/>
  <c r="S94"/>
  <c r="Q93"/>
  <c r="Q94"/>
  <c r="O94"/>
  <c r="G92"/>
  <c r="G93"/>
  <c r="G94"/>
  <c r="Z93"/>
  <c r="X93"/>
  <c r="V93"/>
  <c r="T93"/>
  <c r="R93"/>
  <c r="P93"/>
</calcChain>
</file>

<file path=xl/comments1.xml><?xml version="1.0" encoding="utf-8"?>
<comments xmlns="http://schemas.openxmlformats.org/spreadsheetml/2006/main">
  <authors>
    <author>Ewa</author>
  </authors>
  <commentList>
    <comment ref="W3" authorId="0">
      <text>
        <r>
          <rPr>
            <b/>
            <sz val="9"/>
            <color indexed="81"/>
            <rFont val="Tahoma"/>
            <family val="2"/>
            <charset val="238"/>
          </rPr>
          <t>WYKASOWAĆ</t>
        </r>
        <r>
          <rPr>
            <sz val="9"/>
            <color indexed="81"/>
            <rFont val="Tahoma"/>
            <family val="2"/>
            <charset val="238"/>
          </rPr>
          <t xml:space="preserve"> - DLA STUDIÓW DRUGIEGO STOPNIA (2-LETNICH)
</t>
        </r>
      </text>
    </comment>
    <comment ref="G5" authorId="0">
      <text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UWAGA !!!</t>
        </r>
        <r>
          <rPr>
            <sz val="8"/>
            <color indexed="81"/>
            <rFont val="Tahoma"/>
            <family val="2"/>
            <charset val="238"/>
          </rPr>
          <t xml:space="preserve">
W KOLUMNIE </t>
        </r>
        <r>
          <rPr>
            <sz val="8"/>
            <color indexed="10"/>
            <rFont val="Tahoma"/>
            <family val="2"/>
            <charset val="238"/>
          </rPr>
          <t>"7</t>
        </r>
        <r>
          <rPr>
            <b/>
            <sz val="8"/>
            <color indexed="10"/>
            <rFont val="Tahoma"/>
            <family val="2"/>
            <charset val="238"/>
          </rPr>
          <t>"</t>
        </r>
        <r>
          <rPr>
            <sz val="8"/>
            <color indexed="81"/>
            <rFont val="Tahoma"/>
            <family val="2"/>
            <charset val="238"/>
          </rPr>
          <t xml:space="preserve"> SĄ FORMUŁY :
1)</t>
        </r>
        <r>
          <rPr>
            <b/>
            <sz val="8"/>
            <color indexed="81"/>
            <rFont val="Tahoma"/>
            <family val="2"/>
            <charset val="238"/>
          </rPr>
          <t xml:space="preserve"> NIE KASOWAĆ
2) NIC NIE WPISYWAĆ - formuła zlicza wartości od kolumny</t>
        </r>
        <r>
          <rPr>
            <b/>
            <sz val="8"/>
            <color indexed="10"/>
            <rFont val="Tahoma"/>
            <family val="2"/>
            <charset val="238"/>
          </rPr>
          <t xml:space="preserve"> " 8" do "14"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A86" authorId="0">
      <text>
        <r>
          <rPr>
            <b/>
            <sz val="9"/>
            <color indexed="81"/>
            <rFont val="Tahoma"/>
            <family val="2"/>
            <charset val="238"/>
          </rPr>
          <t>usunąć - w przypadku, gdy program nie przewiduje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<sst xmlns="http://schemas.openxmlformats.org/spreadsheetml/2006/main" count="238" uniqueCount="173">
  <si>
    <t>I rok</t>
  </si>
  <si>
    <t>II rok</t>
  </si>
  <si>
    <t>III rok</t>
  </si>
  <si>
    <t>Liczba godzin zajęć</t>
  </si>
  <si>
    <t>1 sem.</t>
  </si>
  <si>
    <t>2 sem.</t>
  </si>
  <si>
    <t>3 sem.</t>
  </si>
  <si>
    <t>4 sem.</t>
  </si>
  <si>
    <t>5 sem.</t>
  </si>
  <si>
    <t>6 sem.</t>
  </si>
  <si>
    <t>L.P.</t>
  </si>
  <si>
    <t>RAZEM</t>
  </si>
  <si>
    <t>WYKŁADY</t>
  </si>
  <si>
    <t>liczba egz./zal.</t>
  </si>
  <si>
    <t>OGÓŁEM</t>
  </si>
  <si>
    <t>punkty ECTS</t>
  </si>
  <si>
    <t>suma kontrolna 1</t>
  </si>
  <si>
    <t>suma kontrolna 2</t>
  </si>
  <si>
    <t>NAZWA GRUPY ZAJĘĆ/
NAZWA ZAJĘĆ</t>
  </si>
  <si>
    <t>do wyboru</t>
  </si>
  <si>
    <r>
      <rPr>
        <b/>
        <sz val="11"/>
        <rFont val="Times New Roman"/>
        <family val="1"/>
        <charset val="238"/>
      </rPr>
      <t>W</t>
    </r>
    <r>
      <rPr>
        <sz val="11"/>
        <rFont val="Times New Roman"/>
        <family val="1"/>
        <charset val="238"/>
      </rPr>
      <t>YKŁADY</t>
    </r>
  </si>
  <si>
    <r>
      <rPr>
        <b/>
        <sz val="11"/>
        <rFont val="Times New Roman"/>
        <family val="1"/>
        <charset val="238"/>
      </rPr>
      <t>Ć</t>
    </r>
    <r>
      <rPr>
        <sz val="11"/>
        <rFont val="Times New Roman"/>
        <family val="1"/>
        <charset val="238"/>
      </rPr>
      <t>WICZENIA</t>
    </r>
  </si>
  <si>
    <r>
      <rPr>
        <b/>
        <sz val="11"/>
        <rFont val="Times New Roman"/>
        <family val="1"/>
        <charset val="238"/>
      </rPr>
      <t>K</t>
    </r>
    <r>
      <rPr>
        <sz val="11"/>
        <rFont val="Times New Roman"/>
        <family val="1"/>
        <charset val="238"/>
      </rPr>
      <t>ONWERSATORIA</t>
    </r>
  </si>
  <si>
    <r>
      <rPr>
        <b/>
        <sz val="11"/>
        <rFont val="Times New Roman"/>
        <family val="1"/>
        <charset val="238"/>
      </rPr>
      <t>L</t>
    </r>
    <r>
      <rPr>
        <sz val="11"/>
        <rFont val="Times New Roman"/>
        <family val="1"/>
        <charset val="238"/>
      </rPr>
      <t>ABORATORIA</t>
    </r>
  </si>
  <si>
    <r>
      <rPr>
        <b/>
        <sz val="11"/>
        <rFont val="Times New Roman"/>
        <family val="1"/>
        <charset val="238"/>
      </rPr>
      <t>LEK</t>
    </r>
    <r>
      <rPr>
        <sz val="11"/>
        <rFont val="Times New Roman"/>
        <family val="1"/>
        <charset val="238"/>
      </rPr>
      <t>TORATY</t>
    </r>
  </si>
  <si>
    <t>Egzamin po semestrze</t>
  </si>
  <si>
    <t>Zaliczenie po semestrze</t>
  </si>
  <si>
    <t>z bezpośrednim udziałem nauczycieli 
akademickich lub innych osób 
prowadzących zajęcia i studentów</t>
  </si>
  <si>
    <t xml:space="preserve">z dziedziny nauk humanistycznych 
lub nauk społecznych* </t>
  </si>
  <si>
    <t>Procentowy udział liczby punktów ECTS każdej z dyscyplin, do których jest przyporządkowany kierunek studiów, w liczbie punktów ECTS koniecznej do ukończenia studiów, ze wskazaniem dyscypliny wiodącej.</t>
  </si>
  <si>
    <t>Procentowy udział liczby punktów ECTS w ramach zajęć z bezpośrednim udziałem nauczycieli akademickich lub innych osób prowadzących zajęcia i studentów w liczbie punktów ECTS koniecznej 
do ukończenia studiów, w wymiarze nie mniejszym niż 50% liczby punktów ECTS koniecznej do ukończenia studiów.</t>
  </si>
  <si>
    <t>Dla studiów o profilu praktycznym – procentowy udział liczby punktów ECTS w ramach zajęć kształtujących umiejętności praktyczne w liczbie punktów ECTS koniecznej do ukończenia studiów, w wymiarze większym niż 50% liczby punktów ECTS koniecznej do ukończenia studiów.</t>
  </si>
  <si>
    <r>
      <rPr>
        <b/>
        <sz val="11"/>
        <rFont val="Times New Roman"/>
        <family val="1"/>
        <charset val="238"/>
      </rPr>
      <t>S</t>
    </r>
    <r>
      <rPr>
        <sz val="11"/>
        <rFont val="Times New Roman"/>
        <family val="1"/>
        <charset val="238"/>
      </rPr>
      <t>EMINARIA/</t>
    </r>
    <r>
      <rPr>
        <b/>
        <sz val="11"/>
        <rFont val="Times New Roman"/>
        <family val="1"/>
        <charset val="238"/>
      </rPr>
      <t>P</t>
    </r>
    <r>
      <rPr>
        <sz val="11"/>
        <rFont val="Times New Roman"/>
        <family val="1"/>
        <charset val="238"/>
      </rPr>
      <t>ROSEMINARIA</t>
    </r>
  </si>
  <si>
    <t>Dla studiów o profilu ogólnoakademickim – procentowy udział liczby punktów ECTS w ramach zajęć związanych z prowadzoną w uczelni działalnością naukową w dyscyplinie lub dyscyplinach, do których przyporządkowany jest kierunek studiów w liczbie punktów ECTS koniecznej do ukończenia studiów, w wymiarze większym niż 50% liczby punktów ECTS koniecznej do ukończenia studiów.</t>
  </si>
  <si>
    <t>kształtujących umiejętności praktyczne, 
dla studiów o profilu praktycznymn</t>
  </si>
  <si>
    <t>związanych z prowadzoną w uczelni 
działalnością naukową w dyscyplinie 
lub dyscyplinach, do których 
przyporządkowany jest kierunek studiów, 
dla studiów o profilu ogólnoakademickim</t>
  </si>
  <si>
    <t>Punkty ECTS uzyskiwane 
w ramach zajęć:</t>
  </si>
  <si>
    <t>KOD
ZAJĘĆ 
USOS</t>
  </si>
  <si>
    <t>* liczbę punktów ECTS, jaką student musi uzyskać w ramach zajęć z dziedziny nauk humanistycznych lub nauk społecznych, nie mniejszą niż 5 punktów ECTS – w przypadku kierunków studiów przyporządkowanych do dyscyplin w ramach dziedzin innych niż odpowiednio nauki humanistyczne lub nauki społeczne.</t>
  </si>
  <si>
    <t>Procentowy udział liczby punktów ECTS w ramach zajęć do wyboru w liczbie punktów ECTS koniecznej do ukończenia studiów, w wymiarze nie mniejszym niż 30% liczby punktów ECTS koniecznej do ukończenia studiów.</t>
  </si>
  <si>
    <t>Repetytorium z matematyki</t>
  </si>
  <si>
    <t>Algebra</t>
  </si>
  <si>
    <t>Analiza matematyczna</t>
  </si>
  <si>
    <t>Matematyka dyskretna</t>
  </si>
  <si>
    <t>1</t>
  </si>
  <si>
    <t>2</t>
  </si>
  <si>
    <t>Bazy danych</t>
  </si>
  <si>
    <t>3</t>
  </si>
  <si>
    <t>4</t>
  </si>
  <si>
    <t>Grupa Zajęć_1 Matematyka</t>
  </si>
  <si>
    <t>Ergonomia i BHP</t>
  </si>
  <si>
    <t>Ochrona własności intelektualnej i etyka informatyczna</t>
  </si>
  <si>
    <t>Komunikacja człowiek-maszyna</t>
  </si>
  <si>
    <t>Modelowanie procesów</t>
  </si>
  <si>
    <t>Inżynieria oprogramowania</t>
  </si>
  <si>
    <t>Sztuczna inteligencja</t>
  </si>
  <si>
    <t>Metody statystyczne i zastosowania</t>
  </si>
  <si>
    <t>Podstawy programowania strukturalnego</t>
  </si>
  <si>
    <t>Wstęp do programowania obiektowego</t>
  </si>
  <si>
    <t>Tworzenie aplikacji mobilnych</t>
  </si>
  <si>
    <t>Systemy informatyczne w zarządzaniu przedsiębiorstwami</t>
  </si>
  <si>
    <t>Usługi w chmurze obliczeniowej</t>
  </si>
  <si>
    <t>Wstęp do informatyki</t>
  </si>
  <si>
    <t>Algorytmy i struktury danych I</t>
  </si>
  <si>
    <t>Algorytmy i struktury danych II</t>
  </si>
  <si>
    <t>Architektura systemów komputerowych</t>
  </si>
  <si>
    <t>Systemy operacyjne</t>
  </si>
  <si>
    <t>Technologie sieciowe</t>
  </si>
  <si>
    <t>Bezpieczeństwo systemów informatycznych</t>
  </si>
  <si>
    <t>Praktyka zawodowa I (1 miesiąc)</t>
  </si>
  <si>
    <t>Praktyka zawodowa II (1 miesiąc)</t>
  </si>
  <si>
    <t>Praktyka zawodowa III (4 miesiące)</t>
  </si>
  <si>
    <t>Seminarium dyplomowe</t>
  </si>
  <si>
    <t>Pracownia dyplomowa I</t>
  </si>
  <si>
    <t>Pracownia dyplomowa II</t>
  </si>
  <si>
    <t>Język angielski I</t>
  </si>
  <si>
    <t>Język angielski II</t>
  </si>
  <si>
    <t>Język angielski III</t>
  </si>
  <si>
    <t>Język angielski IV</t>
  </si>
  <si>
    <t>Fachowa terminologia w języku litewskim</t>
  </si>
  <si>
    <t>Wychowanie fizyczne I</t>
  </si>
  <si>
    <t>Wychowanie fizyczne II</t>
  </si>
  <si>
    <t>5</t>
  </si>
  <si>
    <t>6</t>
  </si>
  <si>
    <t>forma studiów: stacjonarne</t>
  </si>
  <si>
    <t>Harmonogram realizacji programu studiów: Informatyka</t>
  </si>
  <si>
    <t>400-IS1-1ERB</t>
  </si>
  <si>
    <t>400-IS1-1INF</t>
  </si>
  <si>
    <t>400-IS1-1AN1</t>
  </si>
  <si>
    <t>400-IS1-1WF1</t>
  </si>
  <si>
    <t>400-IS1-1BDA</t>
  </si>
  <si>
    <t>400-IS1-1OWIEI</t>
  </si>
  <si>
    <t>400-IS1-1AN2</t>
  </si>
  <si>
    <t>400-IS1-1FTJL</t>
  </si>
  <si>
    <t>400-IS1-1WF2</t>
  </si>
  <si>
    <t>400-IS1-2MST</t>
  </si>
  <si>
    <t>400-IS1-2AS1</t>
  </si>
  <si>
    <t>400-IS1-2TSI</t>
  </si>
  <si>
    <t>400-IS1-2AN3</t>
  </si>
  <si>
    <t>400-IS1-2PZ1</t>
  </si>
  <si>
    <t>400-IS1-1HUM1/                           400-IS1-1HUM2</t>
  </si>
  <si>
    <t>400-IS1-2KCM</t>
  </si>
  <si>
    <t>400-IS1-2IO1</t>
  </si>
  <si>
    <t>400-IS1-2AS2</t>
  </si>
  <si>
    <t>400-IS1-2AN4</t>
  </si>
  <si>
    <t>400-IS1-3BSI</t>
  </si>
  <si>
    <t>400-IS1-3PZ2</t>
  </si>
  <si>
    <t>400-IS1-3PZ3</t>
  </si>
  <si>
    <t>400-IS1-3SED</t>
  </si>
  <si>
    <t>400-IS1-3PD1</t>
  </si>
  <si>
    <t>400-IS1-3PD2</t>
  </si>
  <si>
    <r>
      <t>L</t>
    </r>
    <r>
      <rPr>
        <sz val="11"/>
        <rFont val="Times New Roman"/>
        <family val="1"/>
        <charset val="238"/>
      </rPr>
      <t>ABORATORIA</t>
    </r>
    <r>
      <rPr>
        <b/>
        <sz val="11"/>
        <rFont val="Times New Roman"/>
        <family val="1"/>
        <charset val="238"/>
      </rPr>
      <t>-P</t>
    </r>
    <r>
      <rPr>
        <sz val="11"/>
        <rFont val="Times New Roman"/>
        <family val="1"/>
        <charset val="238"/>
      </rPr>
      <t>ROJEKT</t>
    </r>
  </si>
  <si>
    <t>Ć/K/L/LEK/SiP/L-P</t>
  </si>
  <si>
    <t>Elementy logiki i teorii mnogości</t>
  </si>
  <si>
    <t>400-IS1-1LTM</t>
  </si>
  <si>
    <t>400-IS1-1ALB</t>
  </si>
  <si>
    <t>400-IS1-1RMA</t>
  </si>
  <si>
    <t>400-IS1-1MAD</t>
  </si>
  <si>
    <t>Repetytorium z języka polskiego 1</t>
  </si>
  <si>
    <t>Repetytorium z języka polskiego 2</t>
  </si>
  <si>
    <t>Repetytorium z języka polskiego 3</t>
  </si>
  <si>
    <t>Podstawy przedsiębiorczości</t>
  </si>
  <si>
    <t>400-IS1-1RP1</t>
  </si>
  <si>
    <t>400-IS1-3PPR</t>
  </si>
  <si>
    <t>400-IS1-1ANM</t>
  </si>
  <si>
    <t>Presentation techniques</t>
  </si>
  <si>
    <t>400-IS1-2PRT</t>
  </si>
  <si>
    <t>Grupa Zajęć_2 Teoretyczne podstawy informatyki</t>
  </si>
  <si>
    <t>Grupa Zajęć_3 Techniczne podstawy informatyki</t>
  </si>
  <si>
    <t>400-IS1-1ARS</t>
  </si>
  <si>
    <t>400-IS1-1SYO</t>
  </si>
  <si>
    <t>Grupa Zajęć_4 Programowanie</t>
  </si>
  <si>
    <t>400-IS1-1PRS</t>
  </si>
  <si>
    <t>400-IS1-1PRO</t>
  </si>
  <si>
    <t>Grupa Zajęć_5 Programowanie w internecie</t>
  </si>
  <si>
    <t>Tworzenie stron webowych</t>
  </si>
  <si>
    <t>400-IS1-2TSW</t>
  </si>
  <si>
    <t>Tworzenie aplikacji webowych</t>
  </si>
  <si>
    <t>400-IS1-2TAW</t>
  </si>
  <si>
    <t>400-IS1-2TWM</t>
  </si>
  <si>
    <t>Tworzenie aplikacji i interfejsów graficznych</t>
  </si>
  <si>
    <t>400-IS1-2AIG</t>
  </si>
  <si>
    <t>Grupa Zajęć_6 Komunikacja człowiek-maszyna</t>
  </si>
  <si>
    <t>Grupa Zajęć_7 Przedmioty do wyboru</t>
  </si>
  <si>
    <t>400-IS1-2SIN</t>
  </si>
  <si>
    <t>Zaawansowane programowanie/
Programowanie w Javie i Pythonie</t>
  </si>
  <si>
    <t>400-IS1-2ZAP/                           400-IS1-2PJP</t>
  </si>
  <si>
    <t>400-IS1-2PRG/         400-IS1-2TSI</t>
  </si>
  <si>
    <t>Programowanie gier/
Testowanie systemów informatycznych</t>
  </si>
  <si>
    <t>Systemy czasu rzeczywistego/
Systemy wbudowane</t>
  </si>
  <si>
    <r>
      <t xml:space="preserve">Administracja systemów komputerowych/
</t>
    </r>
    <r>
      <rPr>
        <sz val="11"/>
        <rFont val="Times New Roman"/>
        <family val="1"/>
        <charset val="238"/>
      </rPr>
      <t>Nierelacyjne bazy danych</t>
    </r>
  </si>
  <si>
    <t>400-IS1-3SCR/      400-IS1-3SWB</t>
  </si>
  <si>
    <t>400-IS1-3ASK/   400-IS1-3NBD</t>
  </si>
  <si>
    <t>400-IS1-2ZUS/
400-IS1-2ZPR</t>
  </si>
  <si>
    <t>Grupa Zajęć_9 Zagadnienia zawodowe i prawne informatyki</t>
  </si>
  <si>
    <t>Grupa Zajęć_8 Inżynieria oprogramowania</t>
  </si>
  <si>
    <t>400-IS1-2MOP</t>
  </si>
  <si>
    <t>Grupa Zajęć_10 IT w zagadnieniach zarządzania</t>
  </si>
  <si>
    <t>400-IS1-2SZP</t>
  </si>
  <si>
    <t>400-IS1-3UCH</t>
  </si>
  <si>
    <t>Grupa Zajęć_11 Praktyka zawodowa</t>
  </si>
  <si>
    <t>Grupa Zajęć_12 Praca dyplomowa</t>
  </si>
  <si>
    <t>Grupa Zajęć_13 Języki obce</t>
  </si>
  <si>
    <t>400-IS1-2RP2</t>
  </si>
  <si>
    <t>400-IS1-2RP3</t>
  </si>
  <si>
    <t>Grupa Zajęć_14 Przedmioty humanistyczne i społeczne</t>
  </si>
  <si>
    <t>Historia społeczna Europy/Mniejszości narodowe i etniczne w Europie**</t>
  </si>
  <si>
    <t>Grupa Zajęć_15 Wychowanie fizyczne</t>
  </si>
  <si>
    <t>** student wybiera do realizacji jeden z wymienionych przedmiotów lub inny zgłoszony w danym roku akademickim z dziedziny nauk humanistycznych lub nauk społecznych</t>
  </si>
  <si>
    <t>Techniki uczenia maszyn/
Inteligentne systemy informacyjne</t>
  </si>
  <si>
    <t>400-IS1-3TUM/                           400-IS1-3ISI</t>
  </si>
  <si>
    <t>Zarządzanie IT usługami/
Zarządzanie IT projektami</t>
  </si>
  <si>
    <t>informatyka 58% (dyscyplina wiodąca); informatyka techniczna i telekomunikacja 31%; matematyka 11%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</si>
</sst>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0"/>
      <name val="Arial CE"/>
    </font>
    <font>
      <sz val="8"/>
      <color indexed="81"/>
      <name val="Tahoma"/>
      <family val="2"/>
      <charset val="238"/>
    </font>
    <font>
      <sz val="8"/>
      <color indexed="10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8"/>
      <color indexed="10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7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rgb="FF006100"/>
      <name val="Czcionka tekstu podstawowego"/>
      <family val="2"/>
      <charset val="238"/>
    </font>
    <font>
      <b/>
      <sz val="11"/>
      <color rgb="FFFF0000"/>
      <name val="Times New Roman"/>
      <family val="1"/>
      <charset val="238"/>
    </font>
    <font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</fills>
  <borders count="6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0" fillId="4" borderId="0" applyNumberFormat="0" applyBorder="0" applyAlignment="0" applyProtection="0"/>
  </cellStyleXfs>
  <cellXfs count="271">
    <xf numFmtId="0" fontId="0" fillId="0" borderId="0" xfId="0"/>
    <xf numFmtId="0" fontId="9" fillId="2" borderId="0" xfId="0" applyFont="1" applyFill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49" fontId="9" fillId="2" borderId="0" xfId="0" applyNumberFormat="1" applyFont="1" applyFill="1" applyAlignment="1" applyProtection="1">
      <alignment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/>
      <protection locked="0"/>
    </xf>
    <xf numFmtId="0" fontId="9" fillId="2" borderId="2" xfId="0" applyFont="1" applyFill="1" applyBorder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0" fontId="9" fillId="2" borderId="1" xfId="0" applyFont="1" applyFill="1" applyBorder="1" applyAlignment="1" applyProtection="1">
      <alignment horizontal="center" vertical="center" wrapText="1" shrinkToFit="1"/>
      <protection locked="0"/>
    </xf>
    <xf numFmtId="49" fontId="9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49" fontId="9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4" xfId="0" applyNumberFormat="1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49" fontId="9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49" fontId="9" fillId="2" borderId="18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49" fontId="9" fillId="2" borderId="18" xfId="0" applyNumberFormat="1" applyFont="1" applyFill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9" fillId="2" borderId="21" xfId="0" applyFont="1" applyFill="1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 applyProtection="1">
      <alignment horizontal="center" vertical="center"/>
      <protection locked="0"/>
    </xf>
    <xf numFmtId="49" fontId="9" fillId="2" borderId="22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2" xfId="0" applyNumberFormat="1" applyFont="1" applyFill="1" applyBorder="1" applyAlignment="1" applyProtection="1">
      <alignment horizontal="center" vertical="center"/>
      <protection locked="0"/>
    </xf>
    <xf numFmtId="0" fontId="8" fillId="2" borderId="22" xfId="0" applyFont="1" applyFill="1" applyBorder="1" applyAlignment="1" applyProtection="1">
      <alignment horizontal="center" vertical="center"/>
      <protection locked="0"/>
    </xf>
    <xf numFmtId="0" fontId="9" fillId="2" borderId="23" xfId="0" applyFont="1" applyFill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49" fontId="9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3" xfId="0" applyNumberFormat="1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9" fillId="2" borderId="21" xfId="0" quotePrefix="1" applyFont="1" applyFill="1" applyBorder="1" applyAlignment="1" applyProtection="1">
      <alignment horizontal="center" vertical="center"/>
      <protection locked="0"/>
    </xf>
    <xf numFmtId="0" fontId="9" fillId="2" borderId="27" xfId="0" applyFont="1" applyFill="1" applyBorder="1" applyAlignment="1" applyProtection="1">
      <alignment horizontal="center" vertical="center"/>
      <protection locked="0"/>
    </xf>
    <xf numFmtId="49" fontId="9" fillId="2" borderId="28" xfId="0" applyNumberFormat="1" applyFont="1" applyFill="1" applyBorder="1" applyAlignment="1" applyProtection="1">
      <alignment horizontal="center" vertical="center"/>
      <protection locked="0"/>
    </xf>
    <xf numFmtId="0" fontId="9" fillId="2" borderId="29" xfId="0" applyFont="1" applyFill="1" applyBorder="1" applyAlignment="1" applyProtection="1">
      <alignment horizontal="center" vertical="center"/>
      <protection locked="0"/>
    </xf>
    <xf numFmtId="0" fontId="9" fillId="2" borderId="24" xfId="0" quotePrefix="1" applyFont="1" applyFill="1" applyBorder="1" applyAlignment="1" applyProtection="1">
      <alignment horizontal="center" vertical="center"/>
      <protection locked="0"/>
    </xf>
    <xf numFmtId="0" fontId="9" fillId="2" borderId="7" xfId="0" quotePrefix="1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 applyProtection="1">
      <alignment horizontal="center" vertical="center"/>
      <protection locked="0"/>
    </xf>
    <xf numFmtId="0" fontId="9" fillId="2" borderId="17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 shrinkToFit="1"/>
      <protection locked="0"/>
    </xf>
    <xf numFmtId="0" fontId="9" fillId="2" borderId="36" xfId="0" applyFont="1" applyFill="1" applyBorder="1" applyAlignment="1" applyProtection="1">
      <alignment horizontal="center" vertical="center"/>
      <protection locked="0"/>
    </xf>
    <xf numFmtId="0" fontId="9" fillId="2" borderId="26" xfId="0" quotePrefix="1" applyFont="1" applyFill="1" applyBorder="1" applyAlignment="1" applyProtection="1">
      <alignment horizontal="center" vertical="center"/>
      <protection locked="0"/>
    </xf>
    <xf numFmtId="1" fontId="9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horizontal="center" textRotation="90" wrapText="1" shrinkToFit="1"/>
      <protection locked="0"/>
    </xf>
    <xf numFmtId="0" fontId="9" fillId="2" borderId="1" xfId="0" applyFont="1" applyFill="1" applyBorder="1" applyAlignment="1" applyProtection="1">
      <alignment horizontal="center" textRotation="90" shrinkToFit="1"/>
      <protection locked="0"/>
    </xf>
    <xf numFmtId="0" fontId="9" fillId="2" borderId="15" xfId="0" applyFont="1" applyFill="1" applyBorder="1" applyAlignment="1" applyProtection="1">
      <alignment horizontal="center" textRotation="90" shrinkToFit="1"/>
      <protection locked="0"/>
    </xf>
    <xf numFmtId="0" fontId="9" fillId="2" borderId="16" xfId="0" applyFont="1" applyFill="1" applyBorder="1" applyAlignment="1" applyProtection="1">
      <alignment horizontal="center" textRotation="90" shrinkToFit="1"/>
      <protection locked="0"/>
    </xf>
    <xf numFmtId="0" fontId="9" fillId="2" borderId="16" xfId="0" applyFont="1" applyFill="1" applyBorder="1" applyAlignment="1" applyProtection="1">
      <alignment horizontal="center" textRotation="90" wrapText="1"/>
      <protection locked="0"/>
    </xf>
    <xf numFmtId="0" fontId="9" fillId="2" borderId="17" xfId="0" applyFont="1" applyFill="1" applyBorder="1" applyAlignment="1" applyProtection="1">
      <alignment horizontal="center" textRotation="90" shrinkToFit="1"/>
      <protection locked="0"/>
    </xf>
    <xf numFmtId="0" fontId="9" fillId="2" borderId="37" xfId="0" applyFont="1" applyFill="1" applyBorder="1" applyAlignment="1" applyProtection="1">
      <alignment horizontal="center" vertical="center"/>
      <protection locked="0"/>
    </xf>
    <xf numFmtId="0" fontId="9" fillId="2" borderId="32" xfId="0" applyFont="1" applyFill="1" applyBorder="1" applyAlignment="1" applyProtection="1">
      <alignment horizontal="center" textRotation="90" shrinkToFit="1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2" borderId="4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9" fillId="2" borderId="3" xfId="0" applyFont="1" applyFill="1" applyBorder="1" applyAlignment="1" applyProtection="1">
      <alignment vertical="center"/>
      <protection locked="0"/>
    </xf>
    <xf numFmtId="0" fontId="9" fillId="2" borderId="26" xfId="0" applyFont="1" applyFill="1" applyBorder="1" applyAlignment="1" applyProtection="1">
      <alignment vertical="center"/>
      <protection locked="0"/>
    </xf>
    <xf numFmtId="0" fontId="9" fillId="2" borderId="12" xfId="0" applyFont="1" applyFill="1" applyBorder="1" applyAlignment="1" applyProtection="1">
      <alignment vertical="center"/>
      <protection locked="0"/>
    </xf>
    <xf numFmtId="49" fontId="9" fillId="2" borderId="38" xfId="0" applyNumberFormat="1" applyFont="1" applyFill="1" applyBorder="1" applyAlignment="1" applyProtection="1">
      <alignment horizontal="center" vertical="center"/>
      <protection locked="0"/>
    </xf>
    <xf numFmtId="0" fontId="9" fillId="2" borderId="42" xfId="0" applyFont="1" applyFill="1" applyBorder="1" applyAlignment="1" applyProtection="1">
      <alignment horizontal="center" vertical="center"/>
      <protection locked="0"/>
    </xf>
    <xf numFmtId="0" fontId="9" fillId="2" borderId="43" xfId="0" applyFont="1" applyFill="1" applyBorder="1" applyAlignment="1" applyProtection="1">
      <alignment horizontal="center" vertical="center"/>
      <protection locked="0"/>
    </xf>
    <xf numFmtId="0" fontId="9" fillId="2" borderId="44" xfId="0" applyFont="1" applyFill="1" applyBorder="1" applyAlignment="1" applyProtection="1">
      <alignment vertical="center"/>
      <protection locked="0"/>
    </xf>
    <xf numFmtId="0" fontId="9" fillId="2" borderId="45" xfId="0" applyFont="1" applyFill="1" applyBorder="1" applyAlignment="1" applyProtection="1">
      <alignment vertical="center"/>
      <protection locked="0"/>
    </xf>
    <xf numFmtId="0" fontId="9" fillId="2" borderId="46" xfId="0" applyFont="1" applyFill="1" applyBorder="1" applyAlignment="1" applyProtection="1">
      <alignment vertical="center"/>
      <protection locked="0"/>
    </xf>
    <xf numFmtId="0" fontId="9" fillId="2" borderId="47" xfId="0" applyFont="1" applyFill="1" applyBorder="1" applyAlignment="1" applyProtection="1">
      <alignment vertical="center"/>
      <protection locked="0"/>
    </xf>
    <xf numFmtId="0" fontId="9" fillId="2" borderId="48" xfId="0" applyFont="1" applyFill="1" applyBorder="1" applyAlignment="1">
      <alignment horizontal="left" vertical="center" shrinkToFit="1"/>
    </xf>
    <xf numFmtId="49" fontId="9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2" xfId="0" applyFont="1" applyFill="1" applyBorder="1" applyAlignment="1">
      <alignment horizontal="center" vertical="center" shrinkToFit="1"/>
    </xf>
    <xf numFmtId="0" fontId="8" fillId="2" borderId="35" xfId="0" applyFont="1" applyFill="1" applyBorder="1" applyAlignment="1" applyProtection="1">
      <alignment horizontal="center" vertical="center"/>
      <protection locked="0"/>
    </xf>
    <xf numFmtId="0" fontId="9" fillId="2" borderId="39" xfId="0" applyFont="1" applyFill="1" applyBorder="1" applyAlignment="1" applyProtection="1">
      <alignment horizontal="center" vertical="center"/>
      <protection locked="0"/>
    </xf>
    <xf numFmtId="0" fontId="9" fillId="2" borderId="40" xfId="0" applyFont="1" applyFill="1" applyBorder="1" applyAlignment="1" applyProtection="1">
      <alignment horizontal="center" vertical="center"/>
      <protection locked="0"/>
    </xf>
    <xf numFmtId="0" fontId="9" fillId="2" borderId="41" xfId="0" applyFont="1" applyFill="1" applyBorder="1" applyAlignment="1" applyProtection="1">
      <alignment horizontal="center" vertical="center"/>
      <protection locked="0"/>
    </xf>
    <xf numFmtId="0" fontId="9" fillId="2" borderId="48" xfId="0" applyFont="1" applyFill="1" applyBorder="1" applyAlignment="1" applyProtection="1">
      <alignment horizontal="center" vertical="center"/>
      <protection locked="0"/>
    </xf>
    <xf numFmtId="0" fontId="9" fillId="2" borderId="49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9" fillId="2" borderId="50" xfId="0" applyFont="1" applyFill="1" applyBorder="1" applyAlignment="1" applyProtection="1">
      <alignment vertical="center"/>
      <protection locked="0"/>
    </xf>
    <xf numFmtId="0" fontId="13" fillId="0" borderId="1" xfId="0" applyFont="1" applyFill="1" applyBorder="1" applyAlignment="1">
      <alignment horizontal="center" textRotation="90" wrapText="1"/>
    </xf>
    <xf numFmtId="49" fontId="8" fillId="3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51" xfId="0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14" fillId="2" borderId="0" xfId="0" applyFont="1" applyFill="1" applyBorder="1" applyAlignment="1" applyProtection="1">
      <alignment horizontal="center" vertical="center"/>
      <protection locked="0"/>
    </xf>
    <xf numFmtId="49" fontId="14" fillId="2" borderId="0" xfId="0" applyNumberFormat="1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" vertical="center"/>
    </xf>
    <xf numFmtId="0" fontId="14" fillId="2" borderId="0" xfId="0" applyFont="1" applyFill="1" applyAlignment="1" applyProtection="1">
      <alignment vertical="center"/>
      <protection locked="0"/>
    </xf>
    <xf numFmtId="0" fontId="14" fillId="2" borderId="52" xfId="0" applyFont="1" applyFill="1" applyBorder="1" applyAlignment="1" applyProtection="1">
      <alignment vertical="center"/>
      <protection locked="0"/>
    </xf>
    <xf numFmtId="0" fontId="14" fillId="2" borderId="15" xfId="0" quotePrefix="1" applyFont="1" applyFill="1" applyBorder="1" applyAlignment="1" applyProtection="1">
      <alignment horizontal="center" vertical="center"/>
      <protection locked="0"/>
    </xf>
    <xf numFmtId="0" fontId="14" fillId="2" borderId="17" xfId="0" quotePrefix="1" applyFont="1" applyFill="1" applyBorder="1" applyAlignment="1" applyProtection="1">
      <alignment horizontal="center" vertical="center"/>
      <protection locked="0"/>
    </xf>
    <xf numFmtId="49" fontId="14" fillId="2" borderId="0" xfId="0" applyNumberFormat="1" applyFont="1" applyFill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center" vertical="center"/>
    </xf>
    <xf numFmtId="0" fontId="9" fillId="0" borderId="6" xfId="0" applyFont="1" applyBorder="1" applyAlignment="1" applyProtection="1">
      <alignment horizontal="left" vertical="center" shrinkToFit="1"/>
      <protection locked="0"/>
    </xf>
    <xf numFmtId="0" fontId="9" fillId="0" borderId="6" xfId="0" applyFont="1" applyFill="1" applyBorder="1" applyAlignment="1" applyProtection="1">
      <alignment horizontal="left" vertical="center" shrinkToFit="1"/>
      <protection locked="0"/>
    </xf>
    <xf numFmtId="0" fontId="9" fillId="2" borderId="2" xfId="0" applyFont="1" applyFill="1" applyBorder="1" applyAlignment="1" applyProtection="1">
      <alignment horizontal="center" vertical="center" shrinkToFit="1"/>
      <protection locked="0"/>
    </xf>
    <xf numFmtId="0" fontId="9" fillId="2" borderId="4" xfId="0" applyFont="1" applyFill="1" applyBorder="1" applyAlignment="1" applyProtection="1">
      <alignment horizontal="left" vertical="center" shrinkToFit="1"/>
      <protection locked="0"/>
    </xf>
    <xf numFmtId="0" fontId="9" fillId="2" borderId="3" xfId="0" applyFont="1" applyFill="1" applyBorder="1" applyAlignment="1" applyProtection="1">
      <alignment horizontal="left" vertical="center" shrinkToFit="1"/>
      <protection locked="0"/>
    </xf>
    <xf numFmtId="0" fontId="8" fillId="2" borderId="16" xfId="0" applyFont="1" applyFill="1" applyBorder="1" applyAlignment="1" applyProtection="1">
      <alignment horizontal="center" textRotation="90" wrapText="1" shrinkToFit="1"/>
      <protection locked="0"/>
    </xf>
    <xf numFmtId="0" fontId="9" fillId="0" borderId="53" xfId="0" applyFont="1" applyFill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18" xfId="0" applyFont="1" applyFill="1" applyBorder="1" applyAlignment="1" applyProtection="1">
      <alignment horizontal="center" vertical="center"/>
      <protection locked="0"/>
    </xf>
    <xf numFmtId="0" fontId="9" fillId="0" borderId="54" xfId="0" applyFont="1" applyBorder="1" applyAlignment="1" applyProtection="1">
      <alignment horizontal="center" vertical="center"/>
      <protection locked="0"/>
    </xf>
    <xf numFmtId="0" fontId="9" fillId="0" borderId="55" xfId="0" applyFont="1" applyFill="1" applyBorder="1" applyAlignment="1" applyProtection="1">
      <alignment horizontal="left" vertical="center" shrinkToFit="1"/>
      <protection locked="0"/>
    </xf>
    <xf numFmtId="0" fontId="9" fillId="0" borderId="19" xfId="0" applyFont="1" applyFill="1" applyBorder="1" applyAlignment="1" applyProtection="1">
      <alignment horizontal="left" vertical="center" wrapText="1" shrinkToFit="1"/>
      <protection locked="0"/>
    </xf>
    <xf numFmtId="0" fontId="9" fillId="0" borderId="4" xfId="0" applyFont="1" applyFill="1" applyBorder="1" applyAlignment="1" applyProtection="1">
      <alignment horizontal="left" vertical="center" wrapText="1" shrinkToFit="1"/>
      <protection locked="0"/>
    </xf>
    <xf numFmtId="0" fontId="9" fillId="0" borderId="27" xfId="0" applyFont="1" applyFill="1" applyBorder="1" applyAlignment="1" applyProtection="1">
      <alignment horizontal="left" vertical="center" wrapText="1" shrinkToFit="1"/>
      <protection locked="0"/>
    </xf>
    <xf numFmtId="0" fontId="9" fillId="0" borderId="22" xfId="0" applyFont="1" applyFill="1" applyBorder="1" applyAlignment="1" applyProtection="1">
      <alignment horizontal="left" vertical="center" shrinkToFit="1"/>
      <protection locked="0"/>
    </xf>
    <xf numFmtId="0" fontId="9" fillId="0" borderId="3" xfId="0" applyFont="1" applyFill="1" applyBorder="1" applyAlignment="1" applyProtection="1">
      <alignment horizontal="left" vertical="center" shrinkToFit="1"/>
      <protection locked="0"/>
    </xf>
    <xf numFmtId="0" fontId="9" fillId="0" borderId="19" xfId="0" applyFont="1" applyFill="1" applyBorder="1" applyAlignment="1" applyProtection="1">
      <alignment horizontal="left" vertical="center" shrinkToFit="1"/>
      <protection locked="0"/>
    </xf>
    <xf numFmtId="0" fontId="9" fillId="0" borderId="3" xfId="0" applyFont="1" applyBorder="1" applyAlignment="1" applyProtection="1">
      <alignment horizontal="left" vertical="center" shrinkToFit="1"/>
      <protection locked="0"/>
    </xf>
    <xf numFmtId="49" fontId="11" fillId="2" borderId="3" xfId="0" applyNumberFormat="1" applyFont="1" applyFill="1" applyBorder="1" applyAlignment="1" applyProtection="1">
      <alignment horizontal="center" vertical="center" wrapText="1" shrinkToFit="1"/>
      <protection locked="0"/>
    </xf>
    <xf numFmtId="0" fontId="16" fillId="2" borderId="0" xfId="0" applyFont="1" applyFill="1" applyAlignment="1" applyProtection="1">
      <alignment horizontal="left" vertical="center"/>
      <protection locked="0"/>
    </xf>
    <xf numFmtId="0" fontId="19" fillId="2" borderId="7" xfId="0" applyFont="1" applyFill="1" applyBorder="1" applyAlignment="1" applyProtection="1">
      <alignment horizontal="center" vertical="center"/>
      <protection locked="0"/>
    </xf>
    <xf numFmtId="0" fontId="9" fillId="2" borderId="54" xfId="0" applyFont="1" applyFill="1" applyBorder="1" applyAlignment="1" applyProtection="1">
      <alignment horizontal="center" vertical="center"/>
      <protection locked="0"/>
    </xf>
    <xf numFmtId="0" fontId="9" fillId="2" borderId="62" xfId="0" applyFont="1" applyFill="1" applyBorder="1" applyAlignment="1" applyProtection="1">
      <alignment vertical="center"/>
      <protection locked="0"/>
    </xf>
    <xf numFmtId="0" fontId="9" fillId="2" borderId="54" xfId="0" applyFont="1" applyFill="1" applyBorder="1" applyAlignment="1" applyProtection="1">
      <alignment vertical="center"/>
      <protection locked="0"/>
    </xf>
    <xf numFmtId="0" fontId="19" fillId="2" borderId="9" xfId="0" applyFont="1" applyFill="1" applyBorder="1" applyAlignment="1" applyProtection="1">
      <alignment vertical="center"/>
      <protection locked="0"/>
    </xf>
    <xf numFmtId="0" fontId="9" fillId="2" borderId="18" xfId="0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horizontal="left" vertical="center" shrinkToFit="1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9" fillId="0" borderId="47" xfId="0" applyFont="1" applyFill="1" applyBorder="1" applyAlignment="1" applyProtection="1">
      <alignment horizontal="left" vertical="center" wrapText="1" shrinkToFit="1"/>
      <protection locked="0"/>
    </xf>
    <xf numFmtId="0" fontId="9" fillId="0" borderId="45" xfId="0" applyFont="1" applyFill="1" applyBorder="1" applyAlignment="1" applyProtection="1">
      <alignment horizontal="left" vertical="center" wrapText="1" shrinkToFit="1"/>
      <protection locked="0"/>
    </xf>
    <xf numFmtId="0" fontId="9" fillId="0" borderId="62" xfId="0" applyFont="1" applyFill="1" applyBorder="1" applyAlignment="1" applyProtection="1">
      <alignment horizontal="left" vertical="center" wrapText="1" shrinkToFit="1"/>
      <protection locked="0"/>
    </xf>
    <xf numFmtId="0" fontId="9" fillId="2" borderId="38" xfId="0" applyFont="1" applyFill="1" applyBorder="1" applyAlignment="1" applyProtection="1">
      <alignment horizontal="center"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19" fillId="2" borderId="27" xfId="0" applyFont="1" applyFill="1" applyBorder="1" applyAlignment="1" applyProtection="1">
      <alignment horizontal="center" vertical="center"/>
      <protection locked="0"/>
    </xf>
    <xf numFmtId="0" fontId="19" fillId="2" borderId="26" xfId="0" applyFont="1" applyFill="1" applyBorder="1" applyAlignment="1" applyProtection="1">
      <alignment horizontal="center" vertical="center"/>
      <protection locked="0"/>
    </xf>
    <xf numFmtId="0" fontId="19" fillId="2" borderId="3" xfId="0" applyFont="1" applyFill="1" applyBorder="1" applyAlignment="1" applyProtection="1">
      <alignment vertical="center"/>
      <protection locked="0"/>
    </xf>
    <xf numFmtId="0" fontId="19" fillId="2" borderId="0" xfId="0" applyFont="1" applyFill="1" applyAlignment="1" applyProtection="1">
      <alignment vertical="center"/>
      <protection locked="0"/>
    </xf>
    <xf numFmtId="0" fontId="19" fillId="2" borderId="5" xfId="0" applyFont="1" applyFill="1" applyBorder="1" applyAlignment="1" applyProtection="1">
      <alignment horizontal="center" vertical="center"/>
      <protection locked="0"/>
    </xf>
    <xf numFmtId="0" fontId="19" fillId="2" borderId="4" xfId="0" applyFont="1" applyFill="1" applyBorder="1" applyAlignment="1" applyProtection="1">
      <alignment vertical="center"/>
      <protection locked="0"/>
    </xf>
    <xf numFmtId="49" fontId="21" fillId="2" borderId="14" xfId="0" applyNumberFormat="1" applyFont="1" applyFill="1" applyBorder="1" applyAlignment="1" applyProtection="1">
      <alignment horizontal="center" vertical="center"/>
      <protection locked="0"/>
    </xf>
    <xf numFmtId="0" fontId="21" fillId="2" borderId="1" xfId="0" applyFont="1" applyFill="1" applyBorder="1" applyAlignment="1" applyProtection="1">
      <alignment horizontal="center" vertical="center"/>
      <protection locked="0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21" fillId="2" borderId="17" xfId="0" applyFont="1" applyFill="1" applyBorder="1" applyAlignment="1" applyProtection="1">
      <alignment horizontal="center" vertical="center"/>
      <protection locked="0"/>
    </xf>
    <xf numFmtId="0" fontId="19" fillId="2" borderId="27" xfId="0" applyFont="1" applyFill="1" applyBorder="1" applyAlignment="1" applyProtection="1">
      <alignment vertical="center"/>
      <protection locked="0"/>
    </xf>
    <xf numFmtId="0" fontId="19" fillId="2" borderId="5" xfId="0" applyFont="1" applyFill="1" applyBorder="1" applyAlignment="1" applyProtection="1">
      <alignment vertical="center"/>
      <protection locked="0"/>
    </xf>
    <xf numFmtId="0" fontId="19" fillId="2" borderId="23" xfId="0" applyFont="1" applyFill="1" applyBorder="1" applyAlignment="1" applyProtection="1">
      <alignment horizontal="center" vertical="center"/>
      <protection locked="0"/>
    </xf>
    <xf numFmtId="0" fontId="19" fillId="2" borderId="24" xfId="0" applyFont="1" applyFill="1" applyBorder="1" applyAlignment="1" applyProtection="1">
      <alignment horizontal="center" vertical="center"/>
      <protection locked="0"/>
    </xf>
    <xf numFmtId="0" fontId="19" fillId="2" borderId="10" xfId="0" applyFont="1" applyFill="1" applyBorder="1" applyAlignment="1" applyProtection="1">
      <alignment vertical="center"/>
      <protection locked="0"/>
    </xf>
    <xf numFmtId="0" fontId="19" fillId="2" borderId="0" xfId="0" applyFont="1" applyFill="1" applyBorder="1" applyAlignment="1" applyProtection="1">
      <alignment vertical="center"/>
      <protection locked="0"/>
    </xf>
    <xf numFmtId="0" fontId="21" fillId="2" borderId="39" xfId="0" applyFont="1" applyFill="1" applyBorder="1" applyAlignment="1" applyProtection="1">
      <alignment horizontal="center" vertical="center"/>
      <protection locked="0"/>
    </xf>
    <xf numFmtId="0" fontId="21" fillId="2" borderId="41" xfId="0" applyFont="1" applyFill="1" applyBorder="1" applyAlignment="1" applyProtection="1">
      <alignment horizontal="center"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9" fillId="2" borderId="26" xfId="0" quotePrefix="1" applyFont="1" applyFill="1" applyBorder="1" applyAlignment="1" applyProtection="1">
      <alignment horizontal="center" vertical="center"/>
      <protection locked="0"/>
    </xf>
    <xf numFmtId="0" fontId="19" fillId="2" borderId="44" xfId="0" applyFont="1" applyFill="1" applyBorder="1" applyAlignment="1" applyProtection="1">
      <alignment vertical="center"/>
      <protection locked="0"/>
    </xf>
    <xf numFmtId="0" fontId="19" fillId="2" borderId="7" xfId="0" quotePrefix="1" applyFont="1" applyFill="1" applyBorder="1" applyAlignment="1" applyProtection="1">
      <alignment horizontal="center" vertical="center"/>
      <protection locked="0"/>
    </xf>
    <xf numFmtId="0" fontId="19" fillId="2" borderId="45" xfId="0" applyFont="1" applyFill="1" applyBorder="1" applyAlignment="1" applyProtection="1">
      <alignment vertical="center"/>
      <protection locked="0"/>
    </xf>
    <xf numFmtId="0" fontId="19" fillId="2" borderId="18" xfId="0" applyFont="1" applyFill="1" applyBorder="1" applyAlignment="1" applyProtection="1">
      <alignment vertical="center"/>
      <protection locked="0"/>
    </xf>
    <xf numFmtId="0" fontId="9" fillId="0" borderId="28" xfId="0" applyFont="1" applyFill="1" applyBorder="1" applyAlignment="1" applyProtection="1">
      <alignment horizontal="left" vertical="center" shrinkToFit="1"/>
      <protection locked="0"/>
    </xf>
    <xf numFmtId="0" fontId="9" fillId="0" borderId="67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9" fillId="2" borderId="18" xfId="0" applyFont="1" applyFill="1" applyBorder="1" applyAlignment="1" applyProtection="1">
      <alignment horizontal="left" vertical="center" shrinkToFit="1"/>
      <protection locked="0"/>
    </xf>
    <xf numFmtId="49" fontId="8" fillId="2" borderId="14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8" fillId="2" borderId="17" xfId="0" quotePrefix="1" applyFont="1" applyFill="1" applyBorder="1" applyAlignment="1" applyProtection="1">
      <alignment horizontal="center" vertical="center"/>
      <protection locked="0"/>
    </xf>
    <xf numFmtId="0" fontId="8" fillId="2" borderId="35" xfId="0" applyFont="1" applyFill="1" applyBorder="1" applyAlignment="1" applyProtection="1">
      <alignment vertical="center"/>
      <protection locked="0"/>
    </xf>
    <xf numFmtId="0" fontId="9" fillId="2" borderId="14" xfId="0" applyFont="1" applyFill="1" applyBorder="1" applyAlignment="1" applyProtection="1">
      <alignment vertical="center"/>
      <protection locked="0"/>
    </xf>
    <xf numFmtId="0" fontId="9" fillId="2" borderId="21" xfId="0" applyFont="1" applyFill="1" applyBorder="1" applyAlignment="1" applyProtection="1">
      <alignment vertical="center"/>
      <protection locked="0"/>
    </xf>
    <xf numFmtId="49" fontId="8" fillId="2" borderId="25" xfId="0" applyNumberFormat="1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25" xfId="0" applyFont="1" applyFill="1" applyBorder="1" applyAlignment="1" applyProtection="1">
      <alignment horizontal="center" vertical="center"/>
      <protection locked="0"/>
    </xf>
    <xf numFmtId="0" fontId="8" fillId="2" borderId="39" xfId="0" applyFont="1" applyFill="1" applyBorder="1" applyAlignment="1" applyProtection="1">
      <alignment horizontal="center" vertical="center"/>
      <protection locked="0"/>
    </xf>
    <xf numFmtId="0" fontId="8" fillId="2" borderId="40" xfId="0" applyFont="1" applyFill="1" applyBorder="1" applyAlignment="1" applyProtection="1">
      <alignment horizontal="center" vertical="center"/>
      <protection locked="0"/>
    </xf>
    <xf numFmtId="0" fontId="8" fillId="2" borderId="41" xfId="0" quotePrefix="1" applyFont="1" applyFill="1" applyBorder="1" applyAlignment="1" applyProtection="1">
      <alignment horizontal="center" vertical="center"/>
      <protection locked="0"/>
    </xf>
    <xf numFmtId="0" fontId="8" fillId="2" borderId="41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49" fontId="8" fillId="2" borderId="30" xfId="0" applyNumberFormat="1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8" fillId="2" borderId="32" xfId="0" applyFont="1" applyFill="1" applyBorder="1" applyAlignment="1" applyProtection="1">
      <alignment horizontal="center" vertical="center"/>
      <protection locked="0"/>
    </xf>
    <xf numFmtId="0" fontId="8" fillId="2" borderId="33" xfId="0" applyFont="1" applyFill="1" applyBorder="1" applyAlignment="1" applyProtection="1">
      <alignment horizontal="center" vertical="center"/>
      <protection locked="0"/>
    </xf>
    <xf numFmtId="0" fontId="8" fillId="2" borderId="34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vertical="center" shrinkToFit="1"/>
      <protection locked="0"/>
    </xf>
    <xf numFmtId="0" fontId="9" fillId="0" borderId="6" xfId="0" applyFont="1" applyBorder="1" applyAlignment="1" applyProtection="1">
      <alignment horizontal="left" vertical="center" wrapText="1" shrinkToFit="1"/>
      <protection locked="0"/>
    </xf>
    <xf numFmtId="0" fontId="9" fillId="0" borderId="6" xfId="0" applyFont="1" applyFill="1" applyBorder="1" applyAlignment="1" applyProtection="1">
      <alignment horizontal="left" vertical="center" wrapText="1" shrinkToFit="1"/>
      <protection locked="0"/>
    </xf>
    <xf numFmtId="49" fontId="11" fillId="2" borderId="18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6" xfId="0" applyFont="1" applyFill="1" applyBorder="1" applyAlignment="1" applyProtection="1">
      <alignment horizontal="left" vertical="center" wrapText="1" shrinkToFit="1"/>
      <protection locked="0"/>
    </xf>
    <xf numFmtId="0" fontId="8" fillId="2" borderId="56" xfId="0" applyFont="1" applyFill="1" applyBorder="1" applyAlignment="1" applyProtection="1">
      <alignment horizontal="center" vertical="center"/>
      <protection locked="0"/>
    </xf>
    <xf numFmtId="0" fontId="8" fillId="2" borderId="68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8" fillId="3" borderId="56" xfId="0" applyFont="1" applyFill="1" applyBorder="1" applyAlignment="1" applyProtection="1">
      <alignment horizontal="center" vertical="center"/>
      <protection locked="0"/>
    </xf>
    <xf numFmtId="0" fontId="8" fillId="3" borderId="17" xfId="0" applyFont="1" applyFill="1" applyBorder="1" applyAlignment="1" applyProtection="1">
      <alignment horizontal="center" vertical="center"/>
      <protection locked="0"/>
    </xf>
    <xf numFmtId="0" fontId="8" fillId="3" borderId="68" xfId="0" applyFont="1" applyFill="1" applyBorder="1" applyAlignment="1" applyProtection="1">
      <alignment horizontal="center" vertical="center"/>
      <protection locked="0"/>
    </xf>
    <xf numFmtId="164" fontId="9" fillId="2" borderId="4" xfId="0" applyNumberFormat="1" applyFont="1" applyFill="1" applyBorder="1" applyAlignment="1" applyProtection="1">
      <alignment vertical="center"/>
      <protection locked="0"/>
    </xf>
    <xf numFmtId="0" fontId="14" fillId="0" borderId="37" xfId="0" applyFont="1" applyFill="1" applyBorder="1" applyAlignment="1" applyProtection="1">
      <alignment horizontal="justify" vertical="center" wrapText="1"/>
      <protection locked="0"/>
    </xf>
    <xf numFmtId="0" fontId="14" fillId="0" borderId="37" xfId="0" applyFont="1" applyFill="1" applyBorder="1" applyAlignment="1" applyProtection="1">
      <alignment horizontal="center" vertical="center"/>
      <protection locked="0"/>
    </xf>
    <xf numFmtId="0" fontId="14" fillId="0" borderId="37" xfId="0" applyFont="1" applyFill="1" applyBorder="1" applyAlignment="1" applyProtection="1">
      <alignment horizontal="justify" vertical="center"/>
      <protection locked="0"/>
    </xf>
    <xf numFmtId="2" fontId="14" fillId="0" borderId="37" xfId="0" applyNumberFormat="1" applyFont="1" applyFill="1" applyBorder="1" applyAlignment="1" applyProtection="1">
      <alignment horizontal="center" vertical="center"/>
      <protection locked="0"/>
    </xf>
    <xf numFmtId="0" fontId="14" fillId="0" borderId="37" xfId="0" applyFont="1" applyFill="1" applyBorder="1" applyAlignment="1">
      <alignment horizontal="justify" vertical="center" wrapText="1"/>
    </xf>
    <xf numFmtId="0" fontId="14" fillId="0" borderId="37" xfId="0" applyFont="1" applyFill="1" applyBorder="1" applyAlignment="1">
      <alignment horizontal="justify" vertical="center"/>
    </xf>
    <xf numFmtId="0" fontId="9" fillId="0" borderId="57" xfId="0" applyFont="1" applyFill="1" applyBorder="1" applyAlignment="1" applyProtection="1">
      <alignment horizontal="left" vertical="center" wrapText="1"/>
      <protection locked="0"/>
    </xf>
    <xf numFmtId="0" fontId="9" fillId="0" borderId="51" xfId="0" applyFont="1" applyFill="1" applyBorder="1" applyAlignment="1" applyProtection="1">
      <alignment horizontal="left" vertical="center" wrapText="1"/>
      <protection locked="0"/>
    </xf>
    <xf numFmtId="0" fontId="9" fillId="0" borderId="58" xfId="0" applyFont="1" applyFill="1" applyBorder="1" applyAlignment="1" applyProtection="1">
      <alignment horizontal="left" vertical="center" wrapText="1"/>
      <protection locked="0"/>
    </xf>
    <xf numFmtId="0" fontId="9" fillId="0" borderId="59" xfId="0" applyFont="1" applyFill="1" applyBorder="1" applyAlignment="1" applyProtection="1">
      <alignment horizontal="left" vertical="center" wrapText="1"/>
      <protection locked="0"/>
    </xf>
    <xf numFmtId="0" fontId="9" fillId="0" borderId="6" xfId="0" applyFont="1" applyFill="1" applyBorder="1" applyAlignment="1" applyProtection="1">
      <alignment horizontal="left" vertical="center" wrapText="1"/>
      <protection locked="0"/>
    </xf>
    <xf numFmtId="0" fontId="9" fillId="0" borderId="60" xfId="0" applyFont="1" applyFill="1" applyBorder="1" applyAlignment="1" applyProtection="1">
      <alignment horizontal="left" vertical="center" wrapText="1"/>
      <protection locked="0"/>
    </xf>
    <xf numFmtId="2" fontId="14" fillId="0" borderId="37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57" xfId="0" applyFont="1" applyFill="1" applyBorder="1" applyAlignment="1" applyProtection="1">
      <alignment horizontal="justify" vertical="center" wrapText="1"/>
      <protection locked="0"/>
    </xf>
    <xf numFmtId="0" fontId="14" fillId="0" borderId="51" xfId="0" applyFont="1" applyFill="1" applyBorder="1" applyAlignment="1" applyProtection="1">
      <alignment horizontal="justify" vertical="center" wrapText="1"/>
      <protection locked="0"/>
    </xf>
    <xf numFmtId="0" fontId="14" fillId="0" borderId="58" xfId="0" applyFont="1" applyFill="1" applyBorder="1" applyAlignment="1" applyProtection="1">
      <alignment horizontal="justify" vertical="center" wrapText="1"/>
      <protection locked="0"/>
    </xf>
    <xf numFmtId="0" fontId="14" fillId="0" borderId="59" xfId="0" applyFont="1" applyFill="1" applyBorder="1" applyAlignment="1" applyProtection="1">
      <alignment horizontal="justify" vertical="center" wrapText="1"/>
      <protection locked="0"/>
    </xf>
    <xf numFmtId="0" fontId="14" fillId="0" borderId="6" xfId="0" applyFont="1" applyFill="1" applyBorder="1" applyAlignment="1" applyProtection="1">
      <alignment horizontal="justify" vertical="center" wrapText="1"/>
      <protection locked="0"/>
    </xf>
    <xf numFmtId="0" fontId="14" fillId="0" borderId="60" xfId="0" applyFont="1" applyFill="1" applyBorder="1" applyAlignment="1" applyProtection="1">
      <alignment horizontal="justify" vertical="center" wrapText="1"/>
      <protection locked="0"/>
    </xf>
    <xf numFmtId="0" fontId="8" fillId="2" borderId="56" xfId="0" applyFont="1" applyFill="1" applyBorder="1" applyAlignment="1" applyProtection="1">
      <alignment horizontal="left" vertical="center"/>
      <protection locked="0"/>
    </xf>
    <xf numFmtId="0" fontId="9" fillId="2" borderId="14" xfId="0" applyFont="1" applyFill="1" applyBorder="1" applyAlignment="1" applyProtection="1">
      <alignment horizontal="left" vertical="center"/>
      <protection locked="0"/>
    </xf>
    <xf numFmtId="0" fontId="8" fillId="3" borderId="56" xfId="0" applyFont="1" applyFill="1" applyBorder="1" applyAlignment="1" applyProtection="1">
      <alignment horizontal="left" vertical="center"/>
      <protection locked="0"/>
    </xf>
    <xf numFmtId="0" fontId="8" fillId="3" borderId="61" xfId="0" applyFont="1" applyFill="1" applyBorder="1" applyAlignment="1" applyProtection="1">
      <alignment horizontal="left" vertical="center"/>
      <protection locked="0"/>
    </xf>
    <xf numFmtId="49" fontId="8" fillId="3" borderId="56" xfId="0" applyNumberFormat="1" applyFont="1" applyFill="1" applyBorder="1" applyAlignment="1" applyProtection="1">
      <alignment horizontal="center" vertical="center"/>
      <protection locked="0"/>
    </xf>
    <xf numFmtId="0" fontId="8" fillId="3" borderId="61" xfId="0" applyFont="1" applyFill="1" applyBorder="1" applyAlignment="1" applyProtection="1">
      <alignment horizontal="center" vertical="center"/>
      <protection locked="0"/>
    </xf>
    <xf numFmtId="0" fontId="12" fillId="2" borderId="30" xfId="0" applyFont="1" applyFill="1" applyBorder="1" applyAlignment="1" applyProtection="1">
      <alignment horizontal="left" vertical="center" shrinkToFit="1"/>
      <protection locked="0"/>
    </xf>
    <xf numFmtId="1" fontId="14" fillId="2" borderId="25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0" xfId="0" applyFont="1" applyFill="1" applyBorder="1" applyAlignment="1" applyProtection="1">
      <alignment horizontal="right" vertical="center"/>
      <protection locked="0"/>
    </xf>
    <xf numFmtId="0" fontId="15" fillId="2" borderId="63" xfId="0" applyFont="1" applyFill="1" applyBorder="1" applyAlignment="1" applyProtection="1">
      <alignment horizontal="right" vertical="center"/>
      <protection locked="0"/>
    </xf>
    <xf numFmtId="0" fontId="8" fillId="2" borderId="56" xfId="0" applyFont="1" applyFill="1" applyBorder="1" applyAlignment="1" applyProtection="1">
      <alignment horizontal="left" vertical="center" shrinkToFit="1"/>
      <protection locked="0"/>
    </xf>
    <xf numFmtId="0" fontId="8" fillId="2" borderId="14" xfId="0" applyFont="1" applyFill="1" applyBorder="1" applyAlignment="1" applyProtection="1">
      <alignment horizontal="left" vertical="center" shrinkToFit="1"/>
      <protection locked="0"/>
    </xf>
    <xf numFmtId="0" fontId="8" fillId="2" borderId="61" xfId="0" applyFont="1" applyFill="1" applyBorder="1" applyAlignment="1" applyProtection="1">
      <alignment horizontal="left" vertical="center" shrinkToFit="1"/>
      <protection locked="0"/>
    </xf>
    <xf numFmtId="0" fontId="8" fillId="2" borderId="62" xfId="0" applyFont="1" applyFill="1" applyBorder="1" applyAlignment="1" applyProtection="1">
      <alignment horizontal="left" vertical="center" shrinkToFit="1"/>
      <protection locked="0"/>
    </xf>
    <xf numFmtId="0" fontId="8" fillId="2" borderId="0" xfId="0" applyFont="1" applyFill="1" applyBorder="1" applyAlignment="1" applyProtection="1">
      <alignment horizontal="left" vertical="center" shrinkToFit="1"/>
      <protection locked="0"/>
    </xf>
    <xf numFmtId="0" fontId="8" fillId="2" borderId="63" xfId="0" applyFont="1" applyFill="1" applyBorder="1" applyAlignment="1" applyProtection="1">
      <alignment horizontal="left" vertical="center" shrinkToFit="1"/>
      <protection locked="0"/>
    </xf>
    <xf numFmtId="0" fontId="18" fillId="0" borderId="64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65" xfId="0" applyFont="1" applyBorder="1" applyAlignment="1">
      <alignment horizontal="center" vertical="center" wrapText="1"/>
    </xf>
    <xf numFmtId="0" fontId="18" fillId="0" borderId="6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63" xfId="0" applyFont="1" applyBorder="1" applyAlignment="1">
      <alignment horizontal="center" vertical="center" wrapText="1"/>
    </xf>
    <xf numFmtId="0" fontId="9" fillId="2" borderId="56" xfId="0" applyFont="1" applyFill="1" applyBorder="1" applyAlignment="1" applyProtection="1">
      <alignment horizontal="center" vertical="center"/>
      <protection locked="0"/>
    </xf>
    <xf numFmtId="0" fontId="9" fillId="2" borderId="61" xfId="0" applyFont="1" applyFill="1" applyBorder="1" applyAlignment="1">
      <alignment vertical="center"/>
    </xf>
    <xf numFmtId="0" fontId="9" fillId="2" borderId="14" xfId="0" applyFont="1" applyFill="1" applyBorder="1" applyAlignment="1" applyProtection="1">
      <alignment horizontal="center" vertical="center"/>
      <protection locked="0"/>
    </xf>
    <xf numFmtId="0" fontId="8" fillId="2" borderId="64" xfId="0" applyFont="1" applyFill="1" applyBorder="1" applyAlignment="1" applyProtection="1">
      <alignment horizontal="left" vertical="center" shrinkToFit="1"/>
      <protection locked="0"/>
    </xf>
    <xf numFmtId="0" fontId="8" fillId="2" borderId="30" xfId="0" applyFont="1" applyFill="1" applyBorder="1" applyAlignment="1" applyProtection="1">
      <alignment horizontal="left" vertical="center" shrinkToFit="1"/>
      <protection locked="0"/>
    </xf>
    <xf numFmtId="0" fontId="8" fillId="2" borderId="65" xfId="0" applyFont="1" applyFill="1" applyBorder="1" applyAlignment="1" applyProtection="1">
      <alignment horizontal="left" vertical="center" shrinkToFit="1"/>
      <protection locked="0"/>
    </xf>
    <xf numFmtId="0" fontId="8" fillId="2" borderId="14" xfId="0" applyFont="1" applyFill="1" applyBorder="1" applyAlignment="1" applyProtection="1">
      <alignment horizontal="left" vertical="center"/>
      <protection locked="0"/>
    </xf>
    <xf numFmtId="0" fontId="8" fillId="2" borderId="35" xfId="0" applyFont="1" applyFill="1" applyBorder="1" applyAlignment="1" applyProtection="1">
      <alignment horizontal="left" vertical="center" shrinkToFit="1"/>
      <protection locked="0"/>
    </xf>
    <xf numFmtId="0" fontId="8" fillId="2" borderId="25" xfId="0" applyFont="1" applyFill="1" applyBorder="1" applyAlignment="1" applyProtection="1">
      <alignment horizontal="left" vertical="center" shrinkToFit="1"/>
      <protection locked="0"/>
    </xf>
    <xf numFmtId="0" fontId="8" fillId="2" borderId="66" xfId="0" applyFont="1" applyFill="1" applyBorder="1" applyAlignment="1" applyProtection="1">
      <alignment horizontal="left" vertical="center" shrinkToFit="1"/>
      <protection locked="0"/>
    </xf>
    <xf numFmtId="0" fontId="8" fillId="2" borderId="62" xfId="0" applyFont="1" applyFill="1" applyBorder="1" applyAlignment="1" applyProtection="1">
      <alignment horizontal="left" vertical="center"/>
      <protection locked="0"/>
    </xf>
    <xf numFmtId="0" fontId="9" fillId="2" borderId="30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8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>
      <alignment vertical="center"/>
    </xf>
    <xf numFmtId="0" fontId="9" fillId="2" borderId="64" xfId="0" applyFont="1" applyFill="1" applyBorder="1" applyAlignment="1" applyProtection="1">
      <alignment horizontal="center" vertical="center"/>
      <protection locked="0"/>
    </xf>
    <xf numFmtId="0" fontId="9" fillId="2" borderId="30" xfId="0" applyFont="1" applyFill="1" applyBorder="1" applyAlignment="1" applyProtection="1">
      <alignment horizontal="center" vertical="center"/>
      <protection locked="0"/>
    </xf>
    <xf numFmtId="0" fontId="9" fillId="2" borderId="65" xfId="0" applyFont="1" applyFill="1" applyBorder="1" applyAlignment="1" applyProtection="1">
      <alignment horizontal="center" vertical="center"/>
      <protection locked="0"/>
    </xf>
    <xf numFmtId="0" fontId="9" fillId="2" borderId="35" xfId="0" applyFont="1" applyFill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 applyProtection="1">
      <alignment horizontal="center" vertical="center"/>
      <protection locked="0"/>
    </xf>
    <xf numFmtId="0" fontId="9" fillId="2" borderId="66" xfId="0" applyFont="1" applyFill="1" applyBorder="1" applyAlignment="1" applyProtection="1">
      <alignment horizontal="center" vertical="center"/>
      <protection locked="0"/>
    </xf>
    <xf numFmtId="0" fontId="8" fillId="2" borderId="64" xfId="0" applyFont="1" applyFill="1" applyBorder="1" applyAlignment="1" applyProtection="1">
      <alignment horizontal="left" vertical="center"/>
      <protection locked="0"/>
    </xf>
  </cellXfs>
  <cellStyles count="2">
    <cellStyle name="Dobry 2" xfId="1"/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FFCC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FFCC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ntry="1"/>
  <dimension ref="A1:AM260"/>
  <sheetViews>
    <sheetView showGridLines="0" showZeros="0" tabSelected="1" zoomScaleNormal="100" zoomScaleSheetLayoutView="100" workbookViewId="0">
      <selection activeCell="AF5" sqref="AF5"/>
    </sheetView>
  </sheetViews>
  <sheetFormatPr defaultRowHeight="15"/>
  <cols>
    <col min="1" max="1" width="4.7109375" style="1" customWidth="1"/>
    <col min="2" max="2" width="36.28515625" style="2" customWidth="1"/>
    <col min="3" max="3" width="11.42578125" style="3" customWidth="1"/>
    <col min="4" max="4" width="4.42578125" style="2" customWidth="1"/>
    <col min="5" max="5" width="3.5703125" style="2" customWidth="1"/>
    <col min="6" max="6" width="3.42578125" style="2" customWidth="1"/>
    <col min="7" max="7" width="5.28515625" style="2" customWidth="1"/>
    <col min="8" max="9" width="4.28515625" style="2" customWidth="1"/>
    <col min="10" max="10" width="3.28515625" style="2" customWidth="1"/>
    <col min="11" max="11" width="4.140625" style="2" customWidth="1"/>
    <col min="12" max="12" width="4.28515625" style="2" customWidth="1"/>
    <col min="13" max="13" width="4.140625" style="2" customWidth="1"/>
    <col min="14" max="14" width="4.28515625" style="2" customWidth="1"/>
    <col min="15" max="15" width="4.42578125" style="2" customWidth="1"/>
    <col min="16" max="16" width="4.140625" style="2" customWidth="1"/>
    <col min="17" max="17" width="4.28515625" style="2" customWidth="1"/>
    <col min="18" max="18" width="4.140625" style="2" customWidth="1"/>
    <col min="19" max="19" width="3.42578125" style="2" customWidth="1"/>
    <col min="20" max="20" width="4.28515625" style="2" customWidth="1"/>
    <col min="21" max="21" width="4.140625" style="2" customWidth="1"/>
    <col min="22" max="22" width="4.28515625" style="2" customWidth="1"/>
    <col min="23" max="23" width="3.42578125" style="2" customWidth="1"/>
    <col min="24" max="24" width="4.42578125" style="2" customWidth="1"/>
    <col min="25" max="25" width="3.140625" style="2" customWidth="1"/>
    <col min="26" max="27" width="3.7109375" style="2" customWidth="1"/>
    <col min="28" max="28" width="7.85546875" style="2" customWidth="1"/>
    <col min="29" max="29" width="6" style="2" bestFit="1" customWidth="1"/>
    <col min="30" max="30" width="13.85546875" style="2" customWidth="1"/>
    <col min="31" max="31" width="6.5703125" style="2" customWidth="1"/>
    <col min="32" max="16384" width="9.140625" style="2"/>
  </cols>
  <sheetData>
    <row r="1" spans="1:31" ht="15.75">
      <c r="A1" s="260" t="s">
        <v>85</v>
      </c>
      <c r="B1" s="261"/>
      <c r="C1" s="261"/>
      <c r="D1" s="261"/>
      <c r="E1" s="261"/>
      <c r="F1" s="261"/>
      <c r="G1" s="261"/>
      <c r="H1" s="261"/>
      <c r="I1" s="261"/>
    </row>
    <row r="2" spans="1:31" ht="20.100000000000001" customHeight="1" thickBot="1">
      <c r="A2" s="262" t="s">
        <v>84</v>
      </c>
      <c r="B2" s="263"/>
      <c r="C2" s="53"/>
      <c r="Q2" s="54"/>
      <c r="S2" s="54"/>
      <c r="U2" s="54"/>
      <c r="W2" s="54"/>
      <c r="Y2" s="54"/>
      <c r="AA2" s="54"/>
    </row>
    <row r="3" spans="1:31" ht="12.95" customHeight="1" thickTop="1" thickBot="1">
      <c r="F3" s="4"/>
      <c r="G3" s="264" t="s">
        <v>3</v>
      </c>
      <c r="H3" s="265"/>
      <c r="I3" s="265"/>
      <c r="J3" s="265"/>
      <c r="K3" s="265"/>
      <c r="L3" s="265"/>
      <c r="M3" s="265"/>
      <c r="N3" s="266"/>
      <c r="O3" s="248" t="s">
        <v>0</v>
      </c>
      <c r="P3" s="250"/>
      <c r="Q3" s="250"/>
      <c r="R3" s="250"/>
      <c r="S3" s="248" t="s">
        <v>1</v>
      </c>
      <c r="T3" s="250"/>
      <c r="U3" s="250"/>
      <c r="V3" s="250"/>
      <c r="W3" s="248" t="s">
        <v>2</v>
      </c>
      <c r="X3" s="250"/>
      <c r="Y3" s="250"/>
      <c r="Z3" s="250"/>
      <c r="AA3" s="242" t="s">
        <v>36</v>
      </c>
      <c r="AB3" s="243"/>
      <c r="AC3" s="243"/>
      <c r="AD3" s="243"/>
      <c r="AE3" s="244"/>
    </row>
    <row r="4" spans="1:31" ht="16.5" customHeight="1" thickTop="1" thickBot="1">
      <c r="F4" s="4"/>
      <c r="G4" s="267"/>
      <c r="H4" s="268"/>
      <c r="I4" s="268"/>
      <c r="J4" s="268"/>
      <c r="K4" s="268"/>
      <c r="L4" s="268"/>
      <c r="M4" s="268"/>
      <c r="N4" s="269"/>
      <c r="O4" s="5" t="s">
        <v>4</v>
      </c>
      <c r="P4" s="5"/>
      <c r="Q4" s="5" t="s">
        <v>5</v>
      </c>
      <c r="R4" s="5"/>
      <c r="S4" s="5" t="s">
        <v>6</v>
      </c>
      <c r="T4" s="5"/>
      <c r="U4" s="5" t="s">
        <v>7</v>
      </c>
      <c r="V4" s="5"/>
      <c r="W4" s="6" t="s">
        <v>8</v>
      </c>
      <c r="X4" s="6"/>
      <c r="Y4" s="248" t="s">
        <v>9</v>
      </c>
      <c r="Z4" s="249"/>
      <c r="AA4" s="245"/>
      <c r="AB4" s="246"/>
      <c r="AC4" s="246"/>
      <c r="AD4" s="246"/>
      <c r="AE4" s="247"/>
    </row>
    <row r="5" spans="1:31" s="55" customFormat="1" ht="182.25" customHeight="1" thickTop="1" thickBot="1">
      <c r="A5" s="7" t="s">
        <v>10</v>
      </c>
      <c r="B5" s="8" t="s">
        <v>18</v>
      </c>
      <c r="C5" s="9" t="s">
        <v>37</v>
      </c>
      <c r="D5" s="60" t="s">
        <v>15</v>
      </c>
      <c r="E5" s="60" t="s">
        <v>25</v>
      </c>
      <c r="F5" s="60" t="s">
        <v>26</v>
      </c>
      <c r="G5" s="61" t="s">
        <v>11</v>
      </c>
      <c r="H5" s="62" t="s">
        <v>20</v>
      </c>
      <c r="I5" s="63" t="s">
        <v>21</v>
      </c>
      <c r="J5" s="63" t="s">
        <v>22</v>
      </c>
      <c r="K5" s="63" t="s">
        <v>23</v>
      </c>
      <c r="L5" s="63" t="s">
        <v>24</v>
      </c>
      <c r="M5" s="64" t="s">
        <v>32</v>
      </c>
      <c r="N5" s="111" t="s">
        <v>111</v>
      </c>
      <c r="O5" s="62" t="s">
        <v>12</v>
      </c>
      <c r="P5" s="65" t="s">
        <v>112</v>
      </c>
      <c r="Q5" s="62" t="s">
        <v>12</v>
      </c>
      <c r="R5" s="65" t="s">
        <v>112</v>
      </c>
      <c r="S5" s="62" t="s">
        <v>12</v>
      </c>
      <c r="T5" s="65" t="s">
        <v>112</v>
      </c>
      <c r="U5" s="62" t="s">
        <v>12</v>
      </c>
      <c r="V5" s="65" t="s">
        <v>112</v>
      </c>
      <c r="W5" s="62" t="s">
        <v>12</v>
      </c>
      <c r="X5" s="65" t="s">
        <v>112</v>
      </c>
      <c r="Y5" s="67" t="s">
        <v>12</v>
      </c>
      <c r="Z5" s="65" t="s">
        <v>112</v>
      </c>
      <c r="AA5" s="92" t="s">
        <v>19</v>
      </c>
      <c r="AB5" s="92" t="s">
        <v>27</v>
      </c>
      <c r="AC5" s="92" t="s">
        <v>28</v>
      </c>
      <c r="AD5" s="92" t="s">
        <v>35</v>
      </c>
      <c r="AE5" s="92" t="s">
        <v>34</v>
      </c>
    </row>
    <row r="6" spans="1:31" s="51" customFormat="1" ht="16.5" thickTop="1" thickBot="1">
      <c r="A6" s="52">
        <v>1</v>
      </c>
      <c r="B6" s="52">
        <v>2</v>
      </c>
      <c r="C6" s="52">
        <v>3</v>
      </c>
      <c r="D6" s="52">
        <v>4</v>
      </c>
      <c r="E6" s="52">
        <v>5</v>
      </c>
      <c r="F6" s="52">
        <v>6</v>
      </c>
      <c r="G6" s="52">
        <v>7</v>
      </c>
      <c r="H6" s="52">
        <v>8</v>
      </c>
      <c r="I6" s="52">
        <v>9</v>
      </c>
      <c r="J6" s="52">
        <v>10</v>
      </c>
      <c r="K6" s="52">
        <v>11</v>
      </c>
      <c r="L6" s="52">
        <v>12</v>
      </c>
      <c r="M6" s="52">
        <v>13</v>
      </c>
      <c r="N6" s="52">
        <v>14</v>
      </c>
      <c r="O6" s="48">
        <v>15</v>
      </c>
      <c r="P6" s="49">
        <v>16</v>
      </c>
      <c r="Q6" s="48">
        <v>17</v>
      </c>
      <c r="R6" s="49">
        <v>18</v>
      </c>
      <c r="S6" s="48">
        <v>19</v>
      </c>
      <c r="T6" s="49">
        <v>20</v>
      </c>
      <c r="U6" s="48">
        <v>21</v>
      </c>
      <c r="V6" s="49">
        <v>22</v>
      </c>
      <c r="W6" s="48">
        <v>23</v>
      </c>
      <c r="X6" s="49">
        <v>24</v>
      </c>
      <c r="Y6" s="48">
        <v>25</v>
      </c>
      <c r="Z6" s="49">
        <v>26</v>
      </c>
      <c r="AA6" s="49">
        <v>27</v>
      </c>
      <c r="AB6" s="49">
        <v>28</v>
      </c>
      <c r="AC6" s="49">
        <v>29</v>
      </c>
      <c r="AD6" s="49">
        <v>30</v>
      </c>
      <c r="AE6" s="49">
        <v>31</v>
      </c>
    </row>
    <row r="7" spans="1:31" s="140" customFormat="1" ht="17.100000000000001" customHeight="1" thickTop="1" thickBot="1">
      <c r="A7" s="236" t="s">
        <v>49</v>
      </c>
      <c r="B7" s="237"/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37"/>
      <c r="AD7" s="237"/>
      <c r="AE7" s="238"/>
    </row>
    <row r="8" spans="1:31" ht="17.100000000000001" customHeight="1" thickTop="1">
      <c r="A8" s="10">
        <v>1</v>
      </c>
      <c r="B8" s="106" t="s">
        <v>40</v>
      </c>
      <c r="C8" s="37" t="s">
        <v>116</v>
      </c>
      <c r="D8" s="112">
        <v>2</v>
      </c>
      <c r="E8" s="113"/>
      <c r="F8" s="113" t="s">
        <v>44</v>
      </c>
      <c r="G8" s="39">
        <f t="shared" ref="G8:G13" si="0">SUM(H8:N8)</f>
        <v>15</v>
      </c>
      <c r="H8" s="42"/>
      <c r="I8" s="56">
        <v>15</v>
      </c>
      <c r="J8" s="138"/>
      <c r="K8" s="56"/>
      <c r="L8" s="56"/>
      <c r="M8" s="56"/>
      <c r="N8" s="56"/>
      <c r="O8" s="42"/>
      <c r="P8" s="40">
        <v>15</v>
      </c>
      <c r="Q8" s="42"/>
      <c r="R8" s="40"/>
      <c r="S8" s="42"/>
      <c r="T8" s="40"/>
      <c r="U8" s="42"/>
      <c r="V8" s="40"/>
      <c r="W8" s="42"/>
      <c r="X8" s="40"/>
      <c r="Y8" s="42"/>
      <c r="Z8" s="40"/>
      <c r="AA8" s="71"/>
      <c r="AB8" s="71">
        <v>0.7</v>
      </c>
      <c r="AC8" s="71"/>
      <c r="AD8" s="71"/>
      <c r="AE8" s="71"/>
    </row>
    <row r="9" spans="1:31" ht="17.100000000000001" customHeight="1">
      <c r="A9" s="11">
        <v>2</v>
      </c>
      <c r="B9" s="106" t="s">
        <v>41</v>
      </c>
      <c r="C9" s="12" t="s">
        <v>115</v>
      </c>
      <c r="D9" s="112">
        <v>4</v>
      </c>
      <c r="E9" s="113">
        <v>1</v>
      </c>
      <c r="F9" s="114"/>
      <c r="G9" s="14">
        <f t="shared" si="0"/>
        <v>45</v>
      </c>
      <c r="H9" s="15">
        <v>15</v>
      </c>
      <c r="I9" s="66">
        <v>30</v>
      </c>
      <c r="J9" s="16"/>
      <c r="K9" s="66"/>
      <c r="L9" s="66"/>
      <c r="M9" s="66"/>
      <c r="N9" s="66"/>
      <c r="O9" s="15">
        <v>15</v>
      </c>
      <c r="P9" s="17">
        <v>30</v>
      </c>
      <c r="Q9" s="15"/>
      <c r="R9" s="17"/>
      <c r="S9" s="15"/>
      <c r="T9" s="17"/>
      <c r="U9" s="15"/>
      <c r="V9" s="17"/>
      <c r="W9" s="15"/>
      <c r="X9" s="17"/>
      <c r="Y9" s="15"/>
      <c r="Z9" s="17"/>
      <c r="AA9" s="69"/>
      <c r="AB9" s="69">
        <v>1.9</v>
      </c>
      <c r="AC9" s="69"/>
      <c r="AD9" s="69"/>
      <c r="AE9" s="69"/>
    </row>
    <row r="10" spans="1:31" ht="17.100000000000001" customHeight="1">
      <c r="A10" s="11">
        <v>3</v>
      </c>
      <c r="B10" s="107" t="s">
        <v>42</v>
      </c>
      <c r="C10" s="19" t="s">
        <v>124</v>
      </c>
      <c r="D10" s="112">
        <v>4</v>
      </c>
      <c r="E10" s="115">
        <v>1</v>
      </c>
      <c r="F10" s="115"/>
      <c r="G10" s="14">
        <f t="shared" si="0"/>
        <v>45</v>
      </c>
      <c r="H10" s="20">
        <v>15</v>
      </c>
      <c r="I10" s="21">
        <v>30</v>
      </c>
      <c r="J10" s="66"/>
      <c r="K10" s="21"/>
      <c r="L10" s="21"/>
      <c r="M10" s="21"/>
      <c r="N10" s="21"/>
      <c r="O10" s="20">
        <v>15</v>
      </c>
      <c r="P10" s="22">
        <v>30</v>
      </c>
      <c r="Q10" s="20"/>
      <c r="R10" s="22"/>
      <c r="S10" s="20"/>
      <c r="T10" s="22"/>
      <c r="U10" s="20"/>
      <c r="V10" s="22"/>
      <c r="W10" s="20"/>
      <c r="X10" s="22"/>
      <c r="Y10" s="20"/>
      <c r="Z10" s="22"/>
      <c r="AA10" s="69"/>
      <c r="AB10" s="206">
        <v>1.9</v>
      </c>
      <c r="AC10" s="69"/>
      <c r="AD10" s="69"/>
      <c r="AE10" s="69"/>
    </row>
    <row r="11" spans="1:31" ht="17.100000000000001" customHeight="1">
      <c r="A11" s="11">
        <v>4</v>
      </c>
      <c r="B11" s="107" t="s">
        <v>43</v>
      </c>
      <c r="C11" s="19" t="s">
        <v>117</v>
      </c>
      <c r="D11" s="112">
        <v>5</v>
      </c>
      <c r="E11" s="115" t="s">
        <v>45</v>
      </c>
      <c r="F11" s="115"/>
      <c r="G11" s="14">
        <f t="shared" si="0"/>
        <v>60</v>
      </c>
      <c r="H11" s="20">
        <v>30</v>
      </c>
      <c r="I11" s="21">
        <v>30</v>
      </c>
      <c r="J11" s="66"/>
      <c r="K11" s="21"/>
      <c r="L11" s="21"/>
      <c r="M11" s="21"/>
      <c r="N11" s="21"/>
      <c r="O11" s="20"/>
      <c r="P11" s="22"/>
      <c r="Q11" s="20">
        <v>30</v>
      </c>
      <c r="R11" s="22">
        <v>30</v>
      </c>
      <c r="S11" s="20"/>
      <c r="T11" s="22"/>
      <c r="U11" s="20"/>
      <c r="V11" s="22"/>
      <c r="W11" s="20"/>
      <c r="X11" s="22"/>
      <c r="Y11" s="20"/>
      <c r="Z11" s="22"/>
      <c r="AA11" s="69"/>
      <c r="AB11" s="69">
        <v>2.6</v>
      </c>
      <c r="AC11" s="69"/>
      <c r="AD11" s="69"/>
      <c r="AE11" s="69"/>
    </row>
    <row r="12" spans="1:31" ht="17.100000000000001" customHeight="1">
      <c r="A12" s="11">
        <v>5</v>
      </c>
      <c r="B12" s="165" t="s">
        <v>113</v>
      </c>
      <c r="C12" s="12" t="s">
        <v>114</v>
      </c>
      <c r="D12" s="166">
        <v>3</v>
      </c>
      <c r="E12" s="167"/>
      <c r="F12" s="167">
        <v>1</v>
      </c>
      <c r="G12" s="14">
        <f t="shared" si="0"/>
        <v>30</v>
      </c>
      <c r="H12" s="15">
        <v>15</v>
      </c>
      <c r="I12" s="66">
        <v>15</v>
      </c>
      <c r="J12" s="66"/>
      <c r="K12" s="66"/>
      <c r="L12" s="66"/>
      <c r="M12" s="66"/>
      <c r="N12" s="66"/>
      <c r="O12" s="15">
        <v>15</v>
      </c>
      <c r="P12" s="17">
        <v>15</v>
      </c>
      <c r="Q12" s="15"/>
      <c r="R12" s="17"/>
      <c r="S12" s="15"/>
      <c r="T12" s="17"/>
      <c r="U12" s="15"/>
      <c r="V12" s="17"/>
      <c r="W12" s="15"/>
      <c r="X12" s="17"/>
      <c r="Y12" s="15"/>
      <c r="Z12" s="17"/>
      <c r="AA12" s="69"/>
      <c r="AB12" s="69">
        <v>1.3</v>
      </c>
      <c r="AC12" s="69"/>
      <c r="AD12" s="69"/>
      <c r="AE12" s="69"/>
    </row>
    <row r="13" spans="1:31" ht="17.100000000000001" customHeight="1" thickBot="1">
      <c r="A13" s="25">
        <v>6</v>
      </c>
      <c r="B13" s="168" t="s">
        <v>56</v>
      </c>
      <c r="C13" s="24" t="s">
        <v>95</v>
      </c>
      <c r="D13" s="25">
        <v>4</v>
      </c>
      <c r="E13" s="26" t="s">
        <v>47</v>
      </c>
      <c r="F13" s="26"/>
      <c r="G13" s="27">
        <f t="shared" si="0"/>
        <v>75</v>
      </c>
      <c r="H13" s="28">
        <v>30</v>
      </c>
      <c r="I13" s="29">
        <v>15</v>
      </c>
      <c r="J13" s="29"/>
      <c r="K13" s="29">
        <v>30</v>
      </c>
      <c r="L13" s="29"/>
      <c r="M13" s="29"/>
      <c r="N13" s="29"/>
      <c r="O13" s="28"/>
      <c r="P13" s="30"/>
      <c r="Q13" s="28"/>
      <c r="R13" s="30"/>
      <c r="S13" s="28">
        <v>30</v>
      </c>
      <c r="T13" s="41">
        <v>45</v>
      </c>
      <c r="U13" s="28"/>
      <c r="V13" s="30"/>
      <c r="W13" s="28"/>
      <c r="X13" s="30"/>
      <c r="Y13" s="28"/>
      <c r="Z13" s="30"/>
      <c r="AA13" s="80"/>
      <c r="AB13" s="132">
        <v>3.2</v>
      </c>
      <c r="AC13" s="132"/>
      <c r="AD13" s="132"/>
      <c r="AE13" s="132">
        <v>1</v>
      </c>
    </row>
    <row r="14" spans="1:31" s="140" customFormat="1" ht="17.100000000000001" customHeight="1" thickTop="1" thickBot="1">
      <c r="A14" s="226" t="s">
        <v>11</v>
      </c>
      <c r="B14" s="227"/>
      <c r="C14" s="169"/>
      <c r="D14" s="170">
        <f>SUM(D8:D13)</f>
        <v>22</v>
      </c>
      <c r="E14" s="171"/>
      <c r="F14" s="171"/>
      <c r="G14" s="170">
        <f t="shared" ref="G14:AE14" si="1">SUM(G8:G13)</f>
        <v>270</v>
      </c>
      <c r="H14" s="172">
        <f t="shared" si="1"/>
        <v>105</v>
      </c>
      <c r="I14" s="173">
        <f t="shared" si="1"/>
        <v>135</v>
      </c>
      <c r="J14" s="173">
        <f t="shared" si="1"/>
        <v>0</v>
      </c>
      <c r="K14" s="173">
        <f t="shared" si="1"/>
        <v>30</v>
      </c>
      <c r="L14" s="173">
        <f t="shared" si="1"/>
        <v>0</v>
      </c>
      <c r="M14" s="173">
        <f t="shared" si="1"/>
        <v>0</v>
      </c>
      <c r="N14" s="174">
        <f t="shared" si="1"/>
        <v>0</v>
      </c>
      <c r="O14" s="172">
        <f t="shared" si="1"/>
        <v>45</v>
      </c>
      <c r="P14" s="174">
        <f t="shared" si="1"/>
        <v>90</v>
      </c>
      <c r="Q14" s="172">
        <f t="shared" si="1"/>
        <v>30</v>
      </c>
      <c r="R14" s="174">
        <f t="shared" si="1"/>
        <v>30</v>
      </c>
      <c r="S14" s="172">
        <f t="shared" si="1"/>
        <v>30</v>
      </c>
      <c r="T14" s="175">
        <f t="shared" si="1"/>
        <v>45</v>
      </c>
      <c r="U14" s="172">
        <f t="shared" si="1"/>
        <v>0</v>
      </c>
      <c r="V14" s="174">
        <f t="shared" si="1"/>
        <v>0</v>
      </c>
      <c r="W14" s="172">
        <f t="shared" si="1"/>
        <v>0</v>
      </c>
      <c r="X14" s="174">
        <f t="shared" si="1"/>
        <v>0</v>
      </c>
      <c r="Y14" s="172">
        <f t="shared" si="1"/>
        <v>0</v>
      </c>
      <c r="Z14" s="174">
        <f t="shared" si="1"/>
        <v>0</v>
      </c>
      <c r="AA14" s="174">
        <f t="shared" si="1"/>
        <v>0</v>
      </c>
      <c r="AB14" s="174">
        <f t="shared" si="1"/>
        <v>11.600000000000001</v>
      </c>
      <c r="AC14" s="174">
        <f t="shared" si="1"/>
        <v>0</v>
      </c>
      <c r="AD14" s="174">
        <f t="shared" si="1"/>
        <v>0</v>
      </c>
      <c r="AE14" s="174">
        <f t="shared" si="1"/>
        <v>1</v>
      </c>
    </row>
    <row r="15" spans="1:31" ht="17.100000000000001" customHeight="1" thickTop="1" thickBot="1">
      <c r="A15" s="236" t="s">
        <v>127</v>
      </c>
      <c r="B15" s="237"/>
      <c r="C15" s="237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8"/>
    </row>
    <row r="16" spans="1:31" ht="17.100000000000001" customHeight="1" thickTop="1">
      <c r="A16" s="25">
        <v>1</v>
      </c>
      <c r="B16" s="107" t="s">
        <v>62</v>
      </c>
      <c r="C16" s="24" t="s">
        <v>87</v>
      </c>
      <c r="D16" s="25">
        <v>3</v>
      </c>
      <c r="E16" s="26"/>
      <c r="F16" s="26" t="s">
        <v>44</v>
      </c>
      <c r="G16" s="27">
        <f>SUM(H16:N16)</f>
        <v>30</v>
      </c>
      <c r="H16" s="28">
        <v>15</v>
      </c>
      <c r="I16" s="29"/>
      <c r="J16" s="29"/>
      <c r="K16" s="29">
        <v>15</v>
      </c>
      <c r="L16" s="29"/>
      <c r="M16" s="29"/>
      <c r="N16" s="29"/>
      <c r="O16" s="28">
        <v>15</v>
      </c>
      <c r="P16" s="30">
        <v>15</v>
      </c>
      <c r="Q16" s="28"/>
      <c r="R16" s="30"/>
      <c r="S16" s="28"/>
      <c r="T16" s="41"/>
      <c r="U16" s="28"/>
      <c r="V16" s="30"/>
      <c r="W16" s="28"/>
      <c r="X16" s="30"/>
      <c r="Y16" s="28"/>
      <c r="Z16" s="30"/>
      <c r="AA16" s="80"/>
      <c r="AB16" s="71">
        <v>1.3</v>
      </c>
      <c r="AC16" s="71"/>
      <c r="AD16" s="71"/>
      <c r="AE16" s="71">
        <v>1.2</v>
      </c>
    </row>
    <row r="17" spans="1:31" ht="17.100000000000001" customHeight="1">
      <c r="A17" s="11">
        <v>2</v>
      </c>
      <c r="B17" s="107" t="s">
        <v>63</v>
      </c>
      <c r="C17" s="12" t="s">
        <v>96</v>
      </c>
      <c r="D17" s="11">
        <v>5</v>
      </c>
      <c r="E17" s="13" t="s">
        <v>47</v>
      </c>
      <c r="F17" s="13"/>
      <c r="G17" s="14">
        <f>SUM(H17:N17)</f>
        <v>60</v>
      </c>
      <c r="H17" s="15">
        <v>15</v>
      </c>
      <c r="I17" s="66">
        <v>30</v>
      </c>
      <c r="J17" s="66"/>
      <c r="K17" s="66">
        <v>15</v>
      </c>
      <c r="L17" s="66"/>
      <c r="M17" s="66"/>
      <c r="N17" s="66"/>
      <c r="O17" s="15"/>
      <c r="P17" s="17"/>
      <c r="Q17" s="15"/>
      <c r="R17" s="17"/>
      <c r="S17" s="15">
        <v>15</v>
      </c>
      <c r="T17" s="46">
        <v>45</v>
      </c>
      <c r="U17" s="15"/>
      <c r="V17" s="17"/>
      <c r="W17" s="15"/>
      <c r="X17" s="17"/>
      <c r="Y17" s="15"/>
      <c r="Z17" s="17"/>
      <c r="AA17" s="78"/>
      <c r="AB17" s="69">
        <v>2.6</v>
      </c>
      <c r="AC17" s="69"/>
      <c r="AD17" s="69"/>
      <c r="AE17" s="69">
        <v>2.8</v>
      </c>
    </row>
    <row r="18" spans="1:31" ht="17.100000000000001" customHeight="1" thickBot="1">
      <c r="A18" s="11">
        <v>3</v>
      </c>
      <c r="B18" s="119" t="s">
        <v>64</v>
      </c>
      <c r="C18" s="12" t="s">
        <v>103</v>
      </c>
      <c r="D18" s="11">
        <v>4</v>
      </c>
      <c r="E18" s="13"/>
      <c r="F18" s="13" t="s">
        <v>48</v>
      </c>
      <c r="G18" s="14">
        <f>SUM(H18:N18)</f>
        <v>45</v>
      </c>
      <c r="H18" s="15">
        <v>15</v>
      </c>
      <c r="I18" s="66"/>
      <c r="J18" s="66"/>
      <c r="K18" s="66">
        <v>15</v>
      </c>
      <c r="L18" s="66"/>
      <c r="M18" s="66"/>
      <c r="N18" s="66">
        <v>15</v>
      </c>
      <c r="O18" s="15"/>
      <c r="P18" s="17"/>
      <c r="Q18" s="15"/>
      <c r="R18" s="17"/>
      <c r="S18" s="15"/>
      <c r="T18" s="46"/>
      <c r="U18" s="15">
        <v>15</v>
      </c>
      <c r="V18" s="17">
        <v>30</v>
      </c>
      <c r="W18" s="15"/>
      <c r="X18" s="17"/>
      <c r="Y18" s="15"/>
      <c r="Z18" s="17"/>
      <c r="AA18" s="78"/>
      <c r="AB18" s="69">
        <v>1.9</v>
      </c>
      <c r="AC18" s="69"/>
      <c r="AD18" s="69"/>
      <c r="AE18" s="69">
        <v>2.2000000000000002</v>
      </c>
    </row>
    <row r="19" spans="1:31" s="140" customFormat="1" ht="17.100000000000001" customHeight="1" thickTop="1" thickBot="1">
      <c r="A19" s="226" t="s">
        <v>11</v>
      </c>
      <c r="B19" s="254"/>
      <c r="C19" s="169"/>
      <c r="D19" s="170">
        <f>SUM(D16:D18)</f>
        <v>12</v>
      </c>
      <c r="E19" s="171"/>
      <c r="F19" s="171"/>
      <c r="G19" s="170">
        <f t="shared" ref="G19:AE19" si="2">SUM(G16:G18)</f>
        <v>135</v>
      </c>
      <c r="H19" s="172">
        <f t="shared" si="2"/>
        <v>45</v>
      </c>
      <c r="I19" s="173">
        <f t="shared" si="2"/>
        <v>30</v>
      </c>
      <c r="J19" s="173">
        <f t="shared" si="2"/>
        <v>0</v>
      </c>
      <c r="K19" s="173">
        <f t="shared" si="2"/>
        <v>45</v>
      </c>
      <c r="L19" s="173">
        <f t="shared" si="2"/>
        <v>0</v>
      </c>
      <c r="M19" s="173">
        <f t="shared" si="2"/>
        <v>0</v>
      </c>
      <c r="N19" s="173">
        <f t="shared" si="2"/>
        <v>15</v>
      </c>
      <c r="O19" s="172">
        <f t="shared" si="2"/>
        <v>15</v>
      </c>
      <c r="P19" s="174">
        <f t="shared" si="2"/>
        <v>15</v>
      </c>
      <c r="Q19" s="172">
        <f t="shared" si="2"/>
        <v>0</v>
      </c>
      <c r="R19" s="174">
        <f t="shared" si="2"/>
        <v>0</v>
      </c>
      <c r="S19" s="172">
        <f t="shared" si="2"/>
        <v>15</v>
      </c>
      <c r="T19" s="174">
        <f t="shared" si="2"/>
        <v>45</v>
      </c>
      <c r="U19" s="172">
        <f t="shared" si="2"/>
        <v>15</v>
      </c>
      <c r="V19" s="174">
        <f t="shared" si="2"/>
        <v>30</v>
      </c>
      <c r="W19" s="172">
        <f t="shared" si="2"/>
        <v>0</v>
      </c>
      <c r="X19" s="174">
        <f t="shared" si="2"/>
        <v>0</v>
      </c>
      <c r="Y19" s="172">
        <f t="shared" si="2"/>
        <v>0</v>
      </c>
      <c r="Z19" s="174">
        <f t="shared" si="2"/>
        <v>0</v>
      </c>
      <c r="AA19" s="174">
        <f t="shared" si="2"/>
        <v>0</v>
      </c>
      <c r="AB19" s="174">
        <f t="shared" si="2"/>
        <v>5.8000000000000007</v>
      </c>
      <c r="AC19" s="174">
        <f t="shared" si="2"/>
        <v>0</v>
      </c>
      <c r="AD19" s="174">
        <f t="shared" si="2"/>
        <v>0</v>
      </c>
      <c r="AE19" s="174">
        <f t="shared" si="2"/>
        <v>6.2</v>
      </c>
    </row>
    <row r="20" spans="1:31" ht="17.100000000000001" customHeight="1" thickTop="1" thickBot="1">
      <c r="A20" s="255" t="s">
        <v>128</v>
      </c>
      <c r="B20" s="256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56"/>
      <c r="AC20" s="256"/>
      <c r="AD20" s="256"/>
      <c r="AE20" s="257"/>
    </row>
    <row r="21" spans="1:31" s="144" customFormat="1" ht="17.100000000000001" customHeight="1" thickTop="1">
      <c r="A21" s="25">
        <v>1</v>
      </c>
      <c r="B21" s="106" t="s">
        <v>65</v>
      </c>
      <c r="C21" s="24" t="s">
        <v>129</v>
      </c>
      <c r="D21" s="25">
        <v>3</v>
      </c>
      <c r="E21" s="26" t="s">
        <v>44</v>
      </c>
      <c r="F21" s="26"/>
      <c r="G21" s="27">
        <f>SUM(H21:N21)</f>
        <v>30</v>
      </c>
      <c r="H21" s="28">
        <v>15</v>
      </c>
      <c r="I21" s="29"/>
      <c r="J21" s="29"/>
      <c r="K21" s="29">
        <v>15</v>
      </c>
      <c r="L21" s="29"/>
      <c r="M21" s="29"/>
      <c r="N21" s="29"/>
      <c r="O21" s="28">
        <v>15</v>
      </c>
      <c r="P21" s="30">
        <v>15</v>
      </c>
      <c r="Q21" s="28"/>
      <c r="R21" s="30"/>
      <c r="S21" s="28"/>
      <c r="T21" s="41"/>
      <c r="U21" s="28"/>
      <c r="V21" s="30"/>
      <c r="W21" s="28"/>
      <c r="X21" s="30"/>
      <c r="Y21" s="28"/>
      <c r="Z21" s="30"/>
      <c r="AA21" s="80"/>
      <c r="AB21" s="71">
        <v>1.3</v>
      </c>
      <c r="AC21" s="143"/>
      <c r="AD21" s="143"/>
      <c r="AE21" s="71">
        <v>2</v>
      </c>
    </row>
    <row r="22" spans="1:31" s="144" customFormat="1" ht="17.100000000000001" customHeight="1">
      <c r="A22" s="11">
        <v>2</v>
      </c>
      <c r="B22" s="106" t="s">
        <v>66</v>
      </c>
      <c r="C22" s="12" t="s">
        <v>130</v>
      </c>
      <c r="D22" s="11">
        <v>5</v>
      </c>
      <c r="E22" s="13" t="s">
        <v>45</v>
      </c>
      <c r="F22" s="13"/>
      <c r="G22" s="14">
        <f>SUM(H22:N22)</f>
        <v>60</v>
      </c>
      <c r="H22" s="15">
        <v>30</v>
      </c>
      <c r="I22" s="66"/>
      <c r="J22" s="66"/>
      <c r="K22" s="66">
        <v>30</v>
      </c>
      <c r="L22" s="66"/>
      <c r="M22" s="66"/>
      <c r="N22" s="66"/>
      <c r="O22" s="15"/>
      <c r="P22" s="17"/>
      <c r="Q22" s="15">
        <v>30</v>
      </c>
      <c r="R22" s="17">
        <v>30</v>
      </c>
      <c r="S22" s="15"/>
      <c r="T22" s="46"/>
      <c r="U22" s="15"/>
      <c r="V22" s="17"/>
      <c r="W22" s="15"/>
      <c r="X22" s="17"/>
      <c r="Y22" s="15"/>
      <c r="Z22" s="17"/>
      <c r="AA22" s="78"/>
      <c r="AB22" s="69">
        <v>2.6</v>
      </c>
      <c r="AC22" s="146"/>
      <c r="AD22" s="146"/>
      <c r="AE22" s="69">
        <v>3</v>
      </c>
    </row>
    <row r="23" spans="1:31" s="144" customFormat="1" ht="17.100000000000001" customHeight="1">
      <c r="A23" s="11">
        <v>3</v>
      </c>
      <c r="B23" s="107" t="s">
        <v>46</v>
      </c>
      <c r="C23" s="24" t="s">
        <v>90</v>
      </c>
      <c r="D23" s="25">
        <v>5</v>
      </c>
      <c r="E23" s="26" t="s">
        <v>45</v>
      </c>
      <c r="F23" s="26"/>
      <c r="G23" s="27">
        <f>SUM(H23:N23)</f>
        <v>60</v>
      </c>
      <c r="H23" s="28">
        <v>30</v>
      </c>
      <c r="I23" s="29"/>
      <c r="J23" s="29"/>
      <c r="K23" s="29">
        <v>15</v>
      </c>
      <c r="L23" s="29"/>
      <c r="M23" s="29"/>
      <c r="N23" s="29">
        <v>15</v>
      </c>
      <c r="O23" s="28"/>
      <c r="P23" s="30"/>
      <c r="Q23" s="28">
        <v>30</v>
      </c>
      <c r="R23" s="30">
        <v>30</v>
      </c>
      <c r="S23" s="28"/>
      <c r="T23" s="30"/>
      <c r="U23" s="28"/>
      <c r="V23" s="30"/>
      <c r="W23" s="28"/>
      <c r="X23" s="30"/>
      <c r="Y23" s="28"/>
      <c r="Z23" s="30"/>
      <c r="AA23" s="78"/>
      <c r="AB23" s="178">
        <v>2.6</v>
      </c>
      <c r="AC23" s="164"/>
      <c r="AD23" s="164"/>
      <c r="AE23" s="132">
        <v>3</v>
      </c>
    </row>
    <row r="24" spans="1:31" s="144" customFormat="1" ht="17.100000000000001" customHeight="1" thickBot="1">
      <c r="A24" s="11">
        <v>4</v>
      </c>
      <c r="B24" s="107" t="s">
        <v>67</v>
      </c>
      <c r="C24" s="12" t="s">
        <v>97</v>
      </c>
      <c r="D24" s="11">
        <v>4</v>
      </c>
      <c r="E24" s="13"/>
      <c r="F24" s="13" t="s">
        <v>47</v>
      </c>
      <c r="G24" s="14">
        <f>SUM(H24:N24)</f>
        <v>60</v>
      </c>
      <c r="H24" s="15">
        <v>15</v>
      </c>
      <c r="I24" s="66"/>
      <c r="J24" s="66"/>
      <c r="K24" s="66">
        <v>45</v>
      </c>
      <c r="L24" s="66"/>
      <c r="M24" s="66"/>
      <c r="N24" s="66"/>
      <c r="O24" s="15"/>
      <c r="P24" s="17"/>
      <c r="Q24" s="15"/>
      <c r="R24" s="17"/>
      <c r="S24" s="15">
        <v>15</v>
      </c>
      <c r="T24" s="46">
        <v>45</v>
      </c>
      <c r="U24" s="15"/>
      <c r="V24" s="17"/>
      <c r="W24" s="15"/>
      <c r="X24" s="17"/>
      <c r="Y24" s="15"/>
      <c r="Z24" s="17"/>
      <c r="AA24" s="78"/>
      <c r="AB24" s="69">
        <v>2.6</v>
      </c>
      <c r="AC24" s="146"/>
      <c r="AD24" s="146"/>
      <c r="AE24" s="69">
        <v>3</v>
      </c>
    </row>
    <row r="25" spans="1:31" s="144" customFormat="1" ht="17.100000000000001" customHeight="1" thickTop="1">
      <c r="A25" s="11">
        <v>5</v>
      </c>
      <c r="B25" s="106" t="s">
        <v>55</v>
      </c>
      <c r="C25" s="194" t="s">
        <v>144</v>
      </c>
      <c r="D25" s="25">
        <v>5</v>
      </c>
      <c r="E25" s="26" t="s">
        <v>48</v>
      </c>
      <c r="F25" s="26"/>
      <c r="G25" s="27">
        <f t="shared" ref="G25" si="3">SUM(H25:N25)</f>
        <v>75</v>
      </c>
      <c r="H25" s="28">
        <v>30</v>
      </c>
      <c r="I25" s="29"/>
      <c r="J25" s="29"/>
      <c r="K25" s="29">
        <v>15</v>
      </c>
      <c r="L25" s="29"/>
      <c r="M25" s="29"/>
      <c r="N25" s="29">
        <v>30</v>
      </c>
      <c r="O25" s="28"/>
      <c r="P25" s="30"/>
      <c r="Q25" s="28"/>
      <c r="R25" s="30"/>
      <c r="S25" s="28"/>
      <c r="T25" s="41"/>
      <c r="U25" s="28">
        <v>30</v>
      </c>
      <c r="V25" s="30">
        <v>45</v>
      </c>
      <c r="W25" s="28"/>
      <c r="X25" s="30"/>
      <c r="Y25" s="28"/>
      <c r="Z25" s="30"/>
      <c r="AA25" s="80"/>
      <c r="AB25" s="71">
        <v>3.2</v>
      </c>
      <c r="AC25" s="143"/>
      <c r="AD25" s="143"/>
      <c r="AE25" s="71">
        <v>2.8</v>
      </c>
    </row>
    <row r="26" spans="1:31" s="144" customFormat="1" ht="17.100000000000001" customHeight="1" thickBot="1">
      <c r="A26" s="11">
        <v>6</v>
      </c>
      <c r="B26" s="107" t="s">
        <v>68</v>
      </c>
      <c r="C26" s="12" t="s">
        <v>105</v>
      </c>
      <c r="D26" s="11">
        <v>2</v>
      </c>
      <c r="E26" s="13"/>
      <c r="F26" s="13" t="s">
        <v>82</v>
      </c>
      <c r="G26" s="14">
        <f>SUM(H26:N26)</f>
        <v>30</v>
      </c>
      <c r="H26" s="15">
        <v>15</v>
      </c>
      <c r="I26" s="66"/>
      <c r="J26" s="66"/>
      <c r="K26" s="66">
        <v>15</v>
      </c>
      <c r="L26" s="66"/>
      <c r="M26" s="66"/>
      <c r="N26" s="66"/>
      <c r="O26" s="15"/>
      <c r="P26" s="17"/>
      <c r="Q26" s="15"/>
      <c r="R26" s="17"/>
      <c r="S26" s="15"/>
      <c r="T26" s="46"/>
      <c r="U26" s="15"/>
      <c r="V26" s="17"/>
      <c r="W26" s="15">
        <v>15</v>
      </c>
      <c r="X26" s="17">
        <v>15</v>
      </c>
      <c r="Y26" s="15"/>
      <c r="Z26" s="17"/>
      <c r="AA26" s="79"/>
      <c r="AB26" s="70">
        <v>1.3</v>
      </c>
      <c r="AC26" s="131"/>
      <c r="AD26" s="131"/>
      <c r="AE26" s="70">
        <v>1</v>
      </c>
    </row>
    <row r="27" spans="1:31" s="139" customFormat="1" ht="17.100000000000001" customHeight="1" thickTop="1" thickBot="1">
      <c r="A27" s="176" t="s">
        <v>11</v>
      </c>
      <c r="B27" s="177"/>
      <c r="C27" s="147"/>
      <c r="D27" s="170">
        <f>SUM(D21:D26)</f>
        <v>24</v>
      </c>
      <c r="E27" s="171"/>
      <c r="F27" s="171"/>
      <c r="G27" s="170">
        <f>SUM(G21:G26)</f>
        <v>315</v>
      </c>
      <c r="H27" s="172">
        <f>SUM(H21:H26)</f>
        <v>135</v>
      </c>
      <c r="I27" s="173">
        <f>SUM(I21:I26)</f>
        <v>0</v>
      </c>
      <c r="J27" s="173">
        <f t="shared" ref="J27:M27" si="4">SUM(J21:J26)</f>
        <v>0</v>
      </c>
      <c r="K27" s="173">
        <f t="shared" si="4"/>
        <v>135</v>
      </c>
      <c r="L27" s="173">
        <f t="shared" si="4"/>
        <v>0</v>
      </c>
      <c r="M27" s="173">
        <f t="shared" si="4"/>
        <v>0</v>
      </c>
      <c r="N27" s="173">
        <f t="shared" ref="N27:AE27" si="5">SUM(N21:N26)</f>
        <v>45</v>
      </c>
      <c r="O27" s="172">
        <f t="shared" si="5"/>
        <v>15</v>
      </c>
      <c r="P27" s="174">
        <f t="shared" si="5"/>
        <v>15</v>
      </c>
      <c r="Q27" s="172">
        <f t="shared" si="5"/>
        <v>60</v>
      </c>
      <c r="R27" s="174">
        <f t="shared" si="5"/>
        <v>60</v>
      </c>
      <c r="S27" s="172">
        <f t="shared" si="5"/>
        <v>15</v>
      </c>
      <c r="T27" s="174">
        <f t="shared" si="5"/>
        <v>45</v>
      </c>
      <c r="U27" s="172">
        <f t="shared" si="5"/>
        <v>30</v>
      </c>
      <c r="V27" s="174">
        <f t="shared" si="5"/>
        <v>45</v>
      </c>
      <c r="W27" s="172">
        <f t="shared" si="5"/>
        <v>15</v>
      </c>
      <c r="X27" s="174">
        <f t="shared" si="5"/>
        <v>15</v>
      </c>
      <c r="Y27" s="149">
        <f t="shared" si="5"/>
        <v>0</v>
      </c>
      <c r="Z27" s="150">
        <f t="shared" si="5"/>
        <v>0</v>
      </c>
      <c r="AA27" s="150">
        <f t="shared" si="5"/>
        <v>0</v>
      </c>
      <c r="AB27" s="174">
        <f t="shared" si="5"/>
        <v>13.600000000000001</v>
      </c>
      <c r="AC27" s="150">
        <f t="shared" si="5"/>
        <v>0</v>
      </c>
      <c r="AD27" s="150">
        <f t="shared" si="5"/>
        <v>0</v>
      </c>
      <c r="AE27" s="174">
        <f t="shared" si="5"/>
        <v>14.8</v>
      </c>
    </row>
    <row r="28" spans="1:31" ht="17.100000000000001" customHeight="1" thickTop="1" thickBot="1">
      <c r="A28" s="236" t="s">
        <v>131</v>
      </c>
      <c r="B28" s="237"/>
      <c r="C28" s="237"/>
      <c r="D28" s="237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237"/>
      <c r="S28" s="237"/>
      <c r="T28" s="237"/>
      <c r="U28" s="237"/>
      <c r="V28" s="237"/>
      <c r="W28" s="237"/>
      <c r="X28" s="237"/>
      <c r="Y28" s="237"/>
      <c r="Z28" s="237"/>
      <c r="AA28" s="237"/>
      <c r="AB28" s="237"/>
      <c r="AC28" s="237"/>
      <c r="AD28" s="237"/>
      <c r="AE28" s="238"/>
    </row>
    <row r="29" spans="1:31" s="144" customFormat="1" ht="17.100000000000001" customHeight="1" thickTop="1">
      <c r="A29" s="10">
        <v>1</v>
      </c>
      <c r="B29" s="107" t="s">
        <v>57</v>
      </c>
      <c r="C29" s="37" t="s">
        <v>132</v>
      </c>
      <c r="D29" s="10">
        <v>4</v>
      </c>
      <c r="E29" s="38" t="s">
        <v>44</v>
      </c>
      <c r="F29" s="38"/>
      <c r="G29" s="27">
        <f>SUM(H29:N29)</f>
        <v>60</v>
      </c>
      <c r="H29" s="42">
        <v>15</v>
      </c>
      <c r="I29" s="56">
        <v>15</v>
      </c>
      <c r="J29" s="56"/>
      <c r="K29" s="56">
        <v>30</v>
      </c>
      <c r="L29" s="56"/>
      <c r="M29" s="56"/>
      <c r="N29" s="56"/>
      <c r="O29" s="42">
        <v>15</v>
      </c>
      <c r="P29" s="40">
        <v>45</v>
      </c>
      <c r="Q29" s="42"/>
      <c r="R29" s="40"/>
      <c r="S29" s="141"/>
      <c r="T29" s="160"/>
      <c r="U29" s="141"/>
      <c r="V29" s="142"/>
      <c r="W29" s="141"/>
      <c r="X29" s="142"/>
      <c r="Y29" s="141"/>
      <c r="Z29" s="142"/>
      <c r="AA29" s="161"/>
      <c r="AB29" s="71">
        <v>2.6</v>
      </c>
      <c r="AC29" s="143"/>
      <c r="AD29" s="143"/>
      <c r="AE29" s="71">
        <v>3</v>
      </c>
    </row>
    <row r="30" spans="1:31" s="144" customFormat="1" ht="17.100000000000001" customHeight="1" thickBot="1">
      <c r="A30" s="11">
        <v>2</v>
      </c>
      <c r="B30" s="106" t="s">
        <v>58</v>
      </c>
      <c r="C30" s="12" t="s">
        <v>133</v>
      </c>
      <c r="D30" s="11">
        <v>6</v>
      </c>
      <c r="E30" s="13" t="s">
        <v>45</v>
      </c>
      <c r="F30" s="13"/>
      <c r="G30" s="14">
        <f>SUM(H30:N30)</f>
        <v>75</v>
      </c>
      <c r="H30" s="15">
        <v>30</v>
      </c>
      <c r="I30" s="66">
        <v>15</v>
      </c>
      <c r="J30" s="66"/>
      <c r="K30" s="66">
        <v>30</v>
      </c>
      <c r="L30" s="66"/>
      <c r="M30" s="66"/>
      <c r="N30" s="66"/>
      <c r="O30" s="15"/>
      <c r="P30" s="17"/>
      <c r="Q30" s="15">
        <v>30</v>
      </c>
      <c r="R30" s="17">
        <v>45</v>
      </c>
      <c r="S30" s="145"/>
      <c r="T30" s="162"/>
      <c r="U30" s="145"/>
      <c r="V30" s="127"/>
      <c r="W30" s="145"/>
      <c r="X30" s="127"/>
      <c r="Y30" s="145"/>
      <c r="Z30" s="127"/>
      <c r="AA30" s="163"/>
      <c r="AB30" s="69">
        <v>3.2</v>
      </c>
      <c r="AC30" s="146"/>
      <c r="AD30" s="146"/>
      <c r="AE30" s="69">
        <v>4</v>
      </c>
    </row>
    <row r="31" spans="1:31" s="139" customFormat="1" ht="17.100000000000001" customHeight="1" thickTop="1" thickBot="1">
      <c r="A31" s="226" t="s">
        <v>11</v>
      </c>
      <c r="B31" s="227"/>
      <c r="C31" s="169"/>
      <c r="D31" s="170">
        <f>SUM(D29:D30)</f>
        <v>10</v>
      </c>
      <c r="E31" s="171"/>
      <c r="F31" s="171"/>
      <c r="G31" s="170">
        <f t="shared" ref="G31:AE31" si="6">SUM(G29:G30)</f>
        <v>135</v>
      </c>
      <c r="H31" s="172">
        <f t="shared" si="6"/>
        <v>45</v>
      </c>
      <c r="I31" s="173">
        <f t="shared" si="6"/>
        <v>30</v>
      </c>
      <c r="J31" s="173">
        <f t="shared" si="6"/>
        <v>0</v>
      </c>
      <c r="K31" s="173">
        <f t="shared" si="6"/>
        <v>60</v>
      </c>
      <c r="L31" s="173">
        <f t="shared" si="6"/>
        <v>0</v>
      </c>
      <c r="M31" s="173">
        <f t="shared" si="6"/>
        <v>0</v>
      </c>
      <c r="N31" s="174">
        <f t="shared" si="6"/>
        <v>0</v>
      </c>
      <c r="O31" s="172">
        <f t="shared" si="6"/>
        <v>15</v>
      </c>
      <c r="P31" s="174">
        <f t="shared" si="6"/>
        <v>45</v>
      </c>
      <c r="Q31" s="172">
        <f t="shared" si="6"/>
        <v>30</v>
      </c>
      <c r="R31" s="174">
        <f t="shared" si="6"/>
        <v>45</v>
      </c>
      <c r="S31" s="149">
        <f t="shared" si="6"/>
        <v>0</v>
      </c>
      <c r="T31" s="150">
        <f t="shared" si="6"/>
        <v>0</v>
      </c>
      <c r="U31" s="149">
        <f t="shared" si="6"/>
        <v>0</v>
      </c>
      <c r="V31" s="150">
        <f t="shared" si="6"/>
        <v>0</v>
      </c>
      <c r="W31" s="149">
        <f t="shared" si="6"/>
        <v>0</v>
      </c>
      <c r="X31" s="150">
        <f t="shared" si="6"/>
        <v>0</v>
      </c>
      <c r="Y31" s="149">
        <f t="shared" si="6"/>
        <v>0</v>
      </c>
      <c r="Z31" s="150">
        <f t="shared" si="6"/>
        <v>0</v>
      </c>
      <c r="AA31" s="150">
        <f t="shared" si="6"/>
        <v>0</v>
      </c>
      <c r="AB31" s="174">
        <f t="shared" si="6"/>
        <v>5.8000000000000007</v>
      </c>
      <c r="AC31" s="150">
        <f t="shared" si="6"/>
        <v>0</v>
      </c>
      <c r="AD31" s="150">
        <f t="shared" si="6"/>
        <v>0</v>
      </c>
      <c r="AE31" s="174">
        <f t="shared" si="6"/>
        <v>7</v>
      </c>
    </row>
    <row r="32" spans="1:31" ht="17.100000000000001" customHeight="1" thickTop="1" thickBot="1">
      <c r="A32" s="236" t="s">
        <v>134</v>
      </c>
      <c r="B32" s="237"/>
      <c r="C32" s="237"/>
      <c r="D32" s="237"/>
      <c r="E32" s="237"/>
      <c r="F32" s="237"/>
      <c r="G32" s="237"/>
      <c r="H32" s="237"/>
      <c r="I32" s="237"/>
      <c r="J32" s="237"/>
      <c r="K32" s="237"/>
      <c r="L32" s="237"/>
      <c r="M32" s="237"/>
      <c r="N32" s="237"/>
      <c r="O32" s="237"/>
      <c r="P32" s="237"/>
      <c r="Q32" s="237"/>
      <c r="R32" s="237"/>
      <c r="S32" s="237"/>
      <c r="T32" s="237"/>
      <c r="U32" s="237"/>
      <c r="V32" s="237"/>
      <c r="W32" s="237"/>
      <c r="X32" s="237"/>
      <c r="Y32" s="237"/>
      <c r="Z32" s="237"/>
      <c r="AA32" s="237"/>
      <c r="AB32" s="237"/>
      <c r="AC32" s="237"/>
      <c r="AD32" s="237"/>
      <c r="AE32" s="238"/>
    </row>
    <row r="33" spans="1:39" s="144" customFormat="1" ht="17.100000000000001" customHeight="1" thickTop="1">
      <c r="A33" s="113">
        <v>1</v>
      </c>
      <c r="B33" s="107" t="s">
        <v>135</v>
      </c>
      <c r="C33" s="37" t="s">
        <v>136</v>
      </c>
      <c r="D33" s="10">
        <v>3</v>
      </c>
      <c r="E33" s="38"/>
      <c r="F33" s="38" t="s">
        <v>47</v>
      </c>
      <c r="G33" s="39">
        <f>SUM(H33:N33)</f>
        <v>30</v>
      </c>
      <c r="H33" s="42"/>
      <c r="I33" s="56"/>
      <c r="J33" s="56"/>
      <c r="K33" s="56">
        <v>15</v>
      </c>
      <c r="L33" s="56"/>
      <c r="M33" s="56"/>
      <c r="N33" s="56">
        <v>15</v>
      </c>
      <c r="O33" s="141"/>
      <c r="P33" s="142"/>
      <c r="Q33" s="141"/>
      <c r="R33" s="142"/>
      <c r="S33" s="141"/>
      <c r="T33" s="40">
        <v>30</v>
      </c>
      <c r="U33" s="42"/>
      <c r="V33" s="40"/>
      <c r="W33" s="141"/>
      <c r="X33" s="142"/>
      <c r="Y33" s="141"/>
      <c r="Z33" s="142"/>
      <c r="AA33" s="151"/>
      <c r="AB33" s="72">
        <v>1.3</v>
      </c>
      <c r="AC33" s="71"/>
      <c r="AD33" s="71"/>
      <c r="AE33" s="71">
        <v>3</v>
      </c>
    </row>
    <row r="34" spans="1:39" s="144" customFormat="1" ht="17.100000000000001" customHeight="1">
      <c r="A34" s="113">
        <v>2</v>
      </c>
      <c r="B34" s="107" t="s">
        <v>137</v>
      </c>
      <c r="C34" s="12" t="s">
        <v>138</v>
      </c>
      <c r="D34" s="11">
        <v>5</v>
      </c>
      <c r="E34" s="13" t="s">
        <v>48</v>
      </c>
      <c r="F34" s="13"/>
      <c r="G34" s="27">
        <f>SUM(H34:N34)</f>
        <v>60</v>
      </c>
      <c r="H34" s="15">
        <v>30</v>
      </c>
      <c r="I34" s="66"/>
      <c r="J34" s="16"/>
      <c r="K34" s="66">
        <v>15</v>
      </c>
      <c r="L34" s="66"/>
      <c r="M34" s="66"/>
      <c r="N34" s="66">
        <v>15</v>
      </c>
      <c r="O34" s="145"/>
      <c r="P34" s="127"/>
      <c r="Q34" s="145"/>
      <c r="R34" s="127"/>
      <c r="S34" s="145"/>
      <c r="T34" s="17"/>
      <c r="U34" s="15">
        <v>30</v>
      </c>
      <c r="V34" s="17">
        <v>30</v>
      </c>
      <c r="W34" s="145"/>
      <c r="X34" s="127"/>
      <c r="Y34" s="145"/>
      <c r="Z34" s="127"/>
      <c r="AA34" s="152"/>
      <c r="AB34" s="68">
        <v>2.6</v>
      </c>
      <c r="AC34" s="69"/>
      <c r="AD34" s="69"/>
      <c r="AE34" s="69">
        <v>3</v>
      </c>
    </row>
    <row r="35" spans="1:39" s="144" customFormat="1" ht="17.100000000000001" customHeight="1" thickBot="1">
      <c r="A35" s="116">
        <v>3</v>
      </c>
      <c r="B35" s="133" t="s">
        <v>59</v>
      </c>
      <c r="C35" s="32" t="s">
        <v>139</v>
      </c>
      <c r="D35" s="31">
        <v>4</v>
      </c>
      <c r="E35" s="33"/>
      <c r="F35" s="33" t="s">
        <v>48</v>
      </c>
      <c r="G35" s="34">
        <f>SUM(H35:N35)</f>
        <v>45</v>
      </c>
      <c r="H35" s="35"/>
      <c r="I35" s="23"/>
      <c r="J35" s="23"/>
      <c r="K35" s="23">
        <v>15</v>
      </c>
      <c r="L35" s="23"/>
      <c r="M35" s="23"/>
      <c r="N35" s="23">
        <v>30</v>
      </c>
      <c r="O35" s="153"/>
      <c r="P35" s="154"/>
      <c r="Q35" s="153"/>
      <c r="R35" s="154"/>
      <c r="S35" s="153"/>
      <c r="T35" s="36"/>
      <c r="U35" s="35"/>
      <c r="V35" s="36">
        <v>45</v>
      </c>
      <c r="W35" s="153"/>
      <c r="X35" s="154"/>
      <c r="Y35" s="153"/>
      <c r="Z35" s="154"/>
      <c r="AA35" s="155"/>
      <c r="AB35" s="73">
        <v>1.9</v>
      </c>
      <c r="AC35" s="70"/>
      <c r="AD35" s="70"/>
      <c r="AE35" s="70">
        <v>3</v>
      </c>
      <c r="AG35" s="156"/>
      <c r="AH35" s="156"/>
      <c r="AI35" s="156"/>
      <c r="AJ35" s="156"/>
      <c r="AK35" s="156"/>
      <c r="AL35" s="156"/>
      <c r="AM35" s="156"/>
    </row>
    <row r="36" spans="1:39" s="139" customFormat="1" ht="17.100000000000001" customHeight="1" thickTop="1" thickBot="1">
      <c r="A36" s="226" t="s">
        <v>11</v>
      </c>
      <c r="B36" s="227"/>
      <c r="C36" s="179"/>
      <c r="D36" s="180">
        <f>SUM(D33:D35)</f>
        <v>12</v>
      </c>
      <c r="E36" s="181"/>
      <c r="F36" s="181"/>
      <c r="G36" s="170">
        <f t="shared" ref="G36:AE36" si="7">SUM(G33:G35)</f>
        <v>135</v>
      </c>
      <c r="H36" s="182">
        <f t="shared" si="7"/>
        <v>30</v>
      </c>
      <c r="I36" s="183">
        <f t="shared" si="7"/>
        <v>0</v>
      </c>
      <c r="J36" s="183">
        <f t="shared" si="7"/>
        <v>0</v>
      </c>
      <c r="K36" s="183">
        <f t="shared" si="7"/>
        <v>45</v>
      </c>
      <c r="L36" s="183">
        <f t="shared" si="7"/>
        <v>0</v>
      </c>
      <c r="M36" s="183">
        <f t="shared" si="7"/>
        <v>0</v>
      </c>
      <c r="N36" s="183">
        <f t="shared" si="7"/>
        <v>60</v>
      </c>
      <c r="O36" s="157">
        <f t="shared" si="7"/>
        <v>0</v>
      </c>
      <c r="P36" s="158">
        <f t="shared" si="7"/>
        <v>0</v>
      </c>
      <c r="Q36" s="157">
        <f t="shared" si="7"/>
        <v>0</v>
      </c>
      <c r="R36" s="158">
        <f t="shared" si="7"/>
        <v>0</v>
      </c>
      <c r="S36" s="157">
        <f t="shared" si="7"/>
        <v>0</v>
      </c>
      <c r="T36" s="184">
        <f t="shared" si="7"/>
        <v>30</v>
      </c>
      <c r="U36" s="182">
        <f t="shared" si="7"/>
        <v>30</v>
      </c>
      <c r="V36" s="185">
        <f t="shared" si="7"/>
        <v>75</v>
      </c>
      <c r="W36" s="157">
        <f t="shared" si="7"/>
        <v>0</v>
      </c>
      <c r="X36" s="158">
        <f t="shared" si="7"/>
        <v>0</v>
      </c>
      <c r="Y36" s="157">
        <f t="shared" si="7"/>
        <v>0</v>
      </c>
      <c r="Z36" s="158">
        <f t="shared" si="7"/>
        <v>0</v>
      </c>
      <c r="AA36" s="148">
        <f t="shared" si="7"/>
        <v>0</v>
      </c>
      <c r="AB36" s="174">
        <f t="shared" si="7"/>
        <v>5.8000000000000007</v>
      </c>
      <c r="AC36" s="174">
        <f t="shared" si="7"/>
        <v>0</v>
      </c>
      <c r="AD36" s="174">
        <f t="shared" si="7"/>
        <v>0</v>
      </c>
      <c r="AE36" s="174">
        <f t="shared" si="7"/>
        <v>9</v>
      </c>
      <c r="AG36" s="159"/>
      <c r="AH36" s="159"/>
      <c r="AI36" s="159"/>
      <c r="AJ36" s="159"/>
      <c r="AK36" s="159"/>
      <c r="AL36" s="159"/>
      <c r="AM36" s="159"/>
    </row>
    <row r="37" spans="1:39" s="144" customFormat="1" ht="17.100000000000001" customHeight="1" thickTop="1" thickBot="1">
      <c r="A37" s="236" t="s">
        <v>142</v>
      </c>
      <c r="B37" s="237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8"/>
    </row>
    <row r="38" spans="1:39" s="144" customFormat="1" ht="17.100000000000001" customHeight="1" thickTop="1">
      <c r="A38" s="10">
        <v>1</v>
      </c>
      <c r="B38" s="107" t="s">
        <v>140</v>
      </c>
      <c r="C38" s="12" t="s">
        <v>141</v>
      </c>
      <c r="D38" s="11">
        <v>4</v>
      </c>
      <c r="E38" s="13"/>
      <c r="F38" s="13" t="s">
        <v>47</v>
      </c>
      <c r="G38" s="14">
        <f>SUM(H38:N38)</f>
        <v>45</v>
      </c>
      <c r="H38" s="15"/>
      <c r="I38" s="66"/>
      <c r="J38" s="66"/>
      <c r="K38" s="66">
        <v>30</v>
      </c>
      <c r="L38" s="66"/>
      <c r="M38" s="66"/>
      <c r="N38" s="66">
        <v>15</v>
      </c>
      <c r="O38" s="15"/>
      <c r="P38" s="17"/>
      <c r="Q38" s="15"/>
      <c r="R38" s="17"/>
      <c r="S38" s="15"/>
      <c r="T38" s="46">
        <v>45</v>
      </c>
      <c r="U38" s="15"/>
      <c r="V38" s="17"/>
      <c r="W38" s="15"/>
      <c r="X38" s="17"/>
      <c r="Y38" s="15"/>
      <c r="Z38" s="17"/>
      <c r="AA38" s="78"/>
      <c r="AB38" s="69">
        <v>1.9</v>
      </c>
      <c r="AC38" s="69"/>
      <c r="AD38" s="69"/>
      <c r="AE38" s="69">
        <v>4</v>
      </c>
    </row>
    <row r="39" spans="1:39" s="144" customFormat="1" ht="17.100000000000001" customHeight="1" thickBot="1">
      <c r="A39" s="47">
        <v>2</v>
      </c>
      <c r="B39" s="107" t="s">
        <v>52</v>
      </c>
      <c r="C39" s="12" t="s">
        <v>101</v>
      </c>
      <c r="D39" s="11">
        <v>2</v>
      </c>
      <c r="E39" s="13"/>
      <c r="F39" s="13" t="s">
        <v>48</v>
      </c>
      <c r="G39" s="14">
        <f>SUM(H39:N39)</f>
        <v>30</v>
      </c>
      <c r="H39" s="15">
        <v>15</v>
      </c>
      <c r="I39" s="66"/>
      <c r="J39" s="66"/>
      <c r="K39" s="66">
        <v>15</v>
      </c>
      <c r="L39" s="66"/>
      <c r="M39" s="66"/>
      <c r="N39" s="66"/>
      <c r="O39" s="15"/>
      <c r="P39" s="17"/>
      <c r="Q39" s="15"/>
      <c r="R39" s="17"/>
      <c r="S39" s="15"/>
      <c r="T39" s="46"/>
      <c r="U39" s="15">
        <v>15</v>
      </c>
      <c r="V39" s="17">
        <v>15</v>
      </c>
      <c r="W39" s="15"/>
      <c r="X39" s="17"/>
      <c r="Y39" s="15"/>
      <c r="Z39" s="17"/>
      <c r="AA39" s="79"/>
      <c r="AB39" s="192">
        <v>1.3</v>
      </c>
      <c r="AC39" s="192"/>
      <c r="AD39" s="192"/>
      <c r="AE39" s="192">
        <v>1</v>
      </c>
    </row>
    <row r="40" spans="1:39" s="139" customFormat="1" ht="17.100000000000001" customHeight="1" thickTop="1" thickBot="1">
      <c r="A40" s="270" t="s">
        <v>11</v>
      </c>
      <c r="B40" s="259"/>
      <c r="C40" s="187"/>
      <c r="D40" s="188">
        <f>SUM(D38:D39)</f>
        <v>6</v>
      </c>
      <c r="E40" s="186"/>
      <c r="F40" s="186"/>
      <c r="G40" s="188">
        <f>SUM(G38:G39)</f>
        <v>75</v>
      </c>
      <c r="H40" s="189">
        <f>SUM(H38:H39)</f>
        <v>15</v>
      </c>
      <c r="I40" s="190">
        <f>SUM(I38:I39)</f>
        <v>0</v>
      </c>
      <c r="J40" s="190">
        <f t="shared" ref="J40:M40" si="8">SUM(J38:J39)</f>
        <v>0</v>
      </c>
      <c r="K40" s="190">
        <f t="shared" si="8"/>
        <v>45</v>
      </c>
      <c r="L40" s="190">
        <f t="shared" si="8"/>
        <v>0</v>
      </c>
      <c r="M40" s="190">
        <f t="shared" si="8"/>
        <v>0</v>
      </c>
      <c r="N40" s="191">
        <f t="shared" ref="N40:AA40" si="9">SUM(N38:N39)</f>
        <v>15</v>
      </c>
      <c r="O40" s="189">
        <f t="shared" si="9"/>
        <v>0</v>
      </c>
      <c r="P40" s="191">
        <f t="shared" si="9"/>
        <v>0</v>
      </c>
      <c r="Q40" s="189">
        <f t="shared" si="9"/>
        <v>0</v>
      </c>
      <c r="R40" s="191">
        <f t="shared" si="9"/>
        <v>0</v>
      </c>
      <c r="S40" s="189">
        <f t="shared" si="9"/>
        <v>0</v>
      </c>
      <c r="T40" s="191">
        <f t="shared" si="9"/>
        <v>45</v>
      </c>
      <c r="U40" s="189">
        <f t="shared" si="9"/>
        <v>15</v>
      </c>
      <c r="V40" s="191">
        <f t="shared" si="9"/>
        <v>15</v>
      </c>
      <c r="W40" s="189">
        <f t="shared" si="9"/>
        <v>0</v>
      </c>
      <c r="X40" s="191">
        <f t="shared" si="9"/>
        <v>0</v>
      </c>
      <c r="Y40" s="189">
        <f t="shared" si="9"/>
        <v>0</v>
      </c>
      <c r="Z40" s="191">
        <f t="shared" si="9"/>
        <v>0</v>
      </c>
      <c r="AA40" s="191">
        <f t="shared" si="9"/>
        <v>0</v>
      </c>
      <c r="AB40" s="191">
        <f t="shared" ref="AB40:AE40" si="10">SUM(AB38:AB39)</f>
        <v>3.2</v>
      </c>
      <c r="AC40" s="191">
        <f t="shared" si="10"/>
        <v>0</v>
      </c>
      <c r="AD40" s="191">
        <f t="shared" si="10"/>
        <v>0</v>
      </c>
      <c r="AE40" s="191">
        <f t="shared" si="10"/>
        <v>5</v>
      </c>
    </row>
    <row r="41" spans="1:39" s="144" customFormat="1" ht="17.100000000000001" customHeight="1" thickTop="1" thickBot="1">
      <c r="A41" s="236" t="s">
        <v>143</v>
      </c>
      <c r="B41" s="237"/>
      <c r="C41" s="237"/>
      <c r="D41" s="237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8"/>
    </row>
    <row r="42" spans="1:39" s="139" customFormat="1" ht="30.75" thickTop="1">
      <c r="A42" s="113">
        <v>1</v>
      </c>
      <c r="B42" s="195" t="s">
        <v>169</v>
      </c>
      <c r="C42" s="125" t="s">
        <v>170</v>
      </c>
      <c r="D42" s="11">
        <v>4</v>
      </c>
      <c r="E42" s="13"/>
      <c r="F42" s="13" t="s">
        <v>82</v>
      </c>
      <c r="G42" s="14">
        <f t="shared" ref="G42:G47" si="11">SUM(H42:N42)</f>
        <v>45</v>
      </c>
      <c r="H42" s="15">
        <v>15</v>
      </c>
      <c r="I42" s="66"/>
      <c r="J42" s="66"/>
      <c r="K42" s="66">
        <v>15</v>
      </c>
      <c r="L42" s="66"/>
      <c r="M42" s="66"/>
      <c r="N42" s="66">
        <v>15</v>
      </c>
      <c r="O42" s="15"/>
      <c r="P42" s="17"/>
      <c r="Q42" s="15"/>
      <c r="R42" s="17"/>
      <c r="S42" s="15"/>
      <c r="T42" s="46"/>
      <c r="U42" s="15"/>
      <c r="V42" s="17"/>
      <c r="W42" s="15">
        <v>15</v>
      </c>
      <c r="X42" s="17">
        <v>30</v>
      </c>
      <c r="Y42" s="15"/>
      <c r="Z42" s="17"/>
      <c r="AA42" s="78">
        <v>4</v>
      </c>
      <c r="AB42" s="69">
        <v>1.9</v>
      </c>
      <c r="AC42" s="146"/>
      <c r="AD42" s="146"/>
      <c r="AE42" s="69">
        <v>2.2000000000000002</v>
      </c>
    </row>
    <row r="43" spans="1:39" s="139" customFormat="1" ht="30">
      <c r="A43" s="193">
        <v>2</v>
      </c>
      <c r="B43" s="196" t="s">
        <v>145</v>
      </c>
      <c r="C43" s="197" t="s">
        <v>146</v>
      </c>
      <c r="D43" s="25">
        <v>4</v>
      </c>
      <c r="E43" s="26" t="s">
        <v>47</v>
      </c>
      <c r="F43" s="26"/>
      <c r="G43" s="27">
        <f t="shared" si="11"/>
        <v>60</v>
      </c>
      <c r="H43" s="28"/>
      <c r="I43" s="29"/>
      <c r="J43" s="29"/>
      <c r="K43" s="29">
        <v>30</v>
      </c>
      <c r="L43" s="29"/>
      <c r="M43" s="29"/>
      <c r="N43" s="29">
        <v>30</v>
      </c>
      <c r="O43" s="28"/>
      <c r="P43" s="30"/>
      <c r="Q43" s="28"/>
      <c r="R43" s="30"/>
      <c r="S43" s="28"/>
      <c r="T43" s="30">
        <v>60</v>
      </c>
      <c r="U43" s="28"/>
      <c r="V43" s="30"/>
      <c r="W43" s="28"/>
      <c r="X43" s="30"/>
      <c r="Y43" s="28"/>
      <c r="Z43" s="30"/>
      <c r="AA43" s="78">
        <v>4</v>
      </c>
      <c r="AB43" s="178">
        <v>2.6</v>
      </c>
      <c r="AC43" s="164"/>
      <c r="AD43" s="164"/>
      <c r="AE43" s="132">
        <v>4</v>
      </c>
    </row>
    <row r="44" spans="1:39" s="139" customFormat="1" ht="30">
      <c r="A44" s="113">
        <v>3</v>
      </c>
      <c r="B44" s="196" t="s">
        <v>148</v>
      </c>
      <c r="C44" s="198" t="s">
        <v>147</v>
      </c>
      <c r="D44" s="11">
        <v>4</v>
      </c>
      <c r="E44" s="13"/>
      <c r="F44" s="13">
        <v>3</v>
      </c>
      <c r="G44" s="14">
        <f t="shared" si="11"/>
        <v>45</v>
      </c>
      <c r="H44" s="15"/>
      <c r="I44" s="66"/>
      <c r="J44" s="66"/>
      <c r="K44" s="66">
        <v>30</v>
      </c>
      <c r="L44" s="66"/>
      <c r="M44" s="66"/>
      <c r="N44" s="66">
        <v>15</v>
      </c>
      <c r="O44" s="15"/>
      <c r="P44" s="17"/>
      <c r="Q44" s="15"/>
      <c r="R44" s="17"/>
      <c r="S44" s="15"/>
      <c r="T44" s="46">
        <v>45</v>
      </c>
      <c r="U44" s="15"/>
      <c r="V44" s="17"/>
      <c r="W44" s="15"/>
      <c r="X44" s="17"/>
      <c r="Y44" s="15"/>
      <c r="Z44" s="17"/>
      <c r="AA44" s="78">
        <v>4</v>
      </c>
      <c r="AB44" s="69">
        <v>1.9</v>
      </c>
      <c r="AC44" s="146"/>
      <c r="AD44" s="146"/>
      <c r="AE44" s="69">
        <v>4</v>
      </c>
    </row>
    <row r="45" spans="1:39" s="139" customFormat="1" ht="30">
      <c r="A45" s="193">
        <v>4</v>
      </c>
      <c r="B45" s="195" t="s">
        <v>149</v>
      </c>
      <c r="C45" s="198" t="s">
        <v>151</v>
      </c>
      <c r="D45" s="11">
        <v>3</v>
      </c>
      <c r="E45" s="13">
        <v>5</v>
      </c>
      <c r="F45" s="13"/>
      <c r="G45" s="14">
        <f t="shared" si="11"/>
        <v>30</v>
      </c>
      <c r="H45" s="15">
        <v>15</v>
      </c>
      <c r="I45" s="66"/>
      <c r="J45" s="66"/>
      <c r="K45" s="66">
        <v>15</v>
      </c>
      <c r="L45" s="66"/>
      <c r="M45" s="66"/>
      <c r="N45" s="66"/>
      <c r="O45" s="15"/>
      <c r="P45" s="17"/>
      <c r="Q45" s="15"/>
      <c r="R45" s="17"/>
      <c r="S45" s="15"/>
      <c r="T45" s="46"/>
      <c r="U45" s="15"/>
      <c r="V45" s="17"/>
      <c r="W45" s="15">
        <v>15</v>
      </c>
      <c r="X45" s="17">
        <v>15</v>
      </c>
      <c r="Y45" s="15"/>
      <c r="Z45" s="17"/>
      <c r="AA45" s="78">
        <v>3</v>
      </c>
      <c r="AB45" s="69">
        <v>1.3</v>
      </c>
      <c r="AC45" s="146"/>
      <c r="AD45" s="146"/>
      <c r="AE45" s="69">
        <v>1.5</v>
      </c>
    </row>
    <row r="46" spans="1:39" s="139" customFormat="1" ht="29.25" customHeight="1">
      <c r="A46" s="113">
        <v>5</v>
      </c>
      <c r="B46" s="199" t="s">
        <v>150</v>
      </c>
      <c r="C46" s="197" t="s">
        <v>152</v>
      </c>
      <c r="D46" s="25">
        <v>3</v>
      </c>
      <c r="E46" s="26">
        <v>5</v>
      </c>
      <c r="F46" s="26"/>
      <c r="G46" s="27">
        <f t="shared" si="11"/>
        <v>30</v>
      </c>
      <c r="H46" s="28">
        <v>15</v>
      </c>
      <c r="I46" s="29"/>
      <c r="J46" s="29"/>
      <c r="K46" s="29">
        <v>15</v>
      </c>
      <c r="L46" s="29"/>
      <c r="M46" s="29"/>
      <c r="N46" s="29"/>
      <c r="O46" s="28"/>
      <c r="P46" s="30"/>
      <c r="Q46" s="28"/>
      <c r="R46" s="30"/>
      <c r="S46" s="28"/>
      <c r="T46" s="30"/>
      <c r="U46" s="28"/>
      <c r="V46" s="30"/>
      <c r="W46" s="28">
        <v>15</v>
      </c>
      <c r="X46" s="30">
        <v>15</v>
      </c>
      <c r="Y46" s="28"/>
      <c r="Z46" s="30"/>
      <c r="AA46" s="78">
        <v>3</v>
      </c>
      <c r="AB46" s="178">
        <v>1.3</v>
      </c>
      <c r="AC46" s="164"/>
      <c r="AD46" s="164"/>
      <c r="AE46" s="132">
        <v>1.5</v>
      </c>
    </row>
    <row r="47" spans="1:39" s="139" customFormat="1" ht="30.75" thickBot="1">
      <c r="A47" s="193">
        <v>6</v>
      </c>
      <c r="B47" s="196" t="s">
        <v>171</v>
      </c>
      <c r="C47" s="198" t="s">
        <v>153</v>
      </c>
      <c r="D47" s="11">
        <v>3</v>
      </c>
      <c r="E47" s="13"/>
      <c r="F47" s="13" t="s">
        <v>48</v>
      </c>
      <c r="G47" s="14">
        <f t="shared" si="11"/>
        <v>45</v>
      </c>
      <c r="H47" s="15"/>
      <c r="I47" s="66">
        <v>15</v>
      </c>
      <c r="J47" s="66"/>
      <c r="K47" s="66"/>
      <c r="L47" s="66"/>
      <c r="M47" s="66"/>
      <c r="N47" s="66">
        <v>30</v>
      </c>
      <c r="O47" s="15"/>
      <c r="P47" s="17"/>
      <c r="Q47" s="15"/>
      <c r="R47" s="17"/>
      <c r="S47" s="15"/>
      <c r="T47" s="46"/>
      <c r="U47" s="15"/>
      <c r="V47" s="17">
        <v>45</v>
      </c>
      <c r="W47" s="15"/>
      <c r="X47" s="17"/>
      <c r="Y47" s="15"/>
      <c r="Z47" s="17"/>
      <c r="AA47" s="79">
        <v>3</v>
      </c>
      <c r="AB47" s="192">
        <v>1.9</v>
      </c>
      <c r="AC47" s="192"/>
      <c r="AD47" s="192"/>
      <c r="AE47" s="192">
        <v>3</v>
      </c>
    </row>
    <row r="48" spans="1:39" s="139" customFormat="1" ht="17.100000000000001" customHeight="1" thickTop="1" thickBot="1">
      <c r="A48" s="176" t="s">
        <v>11</v>
      </c>
      <c r="B48" s="177"/>
      <c r="C48" s="147"/>
      <c r="D48" s="170">
        <f>SUM(D42:D47)</f>
        <v>21</v>
      </c>
      <c r="E48" s="171"/>
      <c r="F48" s="171"/>
      <c r="G48" s="170">
        <f t="shared" ref="G48:AE48" si="12">SUM(G42:G47)</f>
        <v>255</v>
      </c>
      <c r="H48" s="200">
        <f t="shared" si="12"/>
        <v>45</v>
      </c>
      <c r="I48" s="201">
        <f t="shared" si="12"/>
        <v>15</v>
      </c>
      <c r="J48" s="201">
        <f t="shared" si="12"/>
        <v>0</v>
      </c>
      <c r="K48" s="201">
        <f t="shared" si="12"/>
        <v>105</v>
      </c>
      <c r="L48" s="201">
        <f t="shared" si="12"/>
        <v>0</v>
      </c>
      <c r="M48" s="173">
        <f t="shared" si="12"/>
        <v>0</v>
      </c>
      <c r="N48" s="174">
        <f t="shared" si="12"/>
        <v>90</v>
      </c>
      <c r="O48" s="172">
        <f t="shared" si="12"/>
        <v>0</v>
      </c>
      <c r="P48" s="174">
        <f t="shared" si="12"/>
        <v>0</v>
      </c>
      <c r="Q48" s="172">
        <f t="shared" si="12"/>
        <v>0</v>
      </c>
      <c r="R48" s="174">
        <f t="shared" si="12"/>
        <v>0</v>
      </c>
      <c r="S48" s="172">
        <f t="shared" si="12"/>
        <v>0</v>
      </c>
      <c r="T48" s="174">
        <f t="shared" si="12"/>
        <v>105</v>
      </c>
      <c r="U48" s="172">
        <f t="shared" si="12"/>
        <v>0</v>
      </c>
      <c r="V48" s="174">
        <f t="shared" si="12"/>
        <v>45</v>
      </c>
      <c r="W48" s="172">
        <f t="shared" si="12"/>
        <v>45</v>
      </c>
      <c r="X48" s="174">
        <f t="shared" si="12"/>
        <v>60</v>
      </c>
      <c r="Y48" s="172">
        <f t="shared" si="12"/>
        <v>0</v>
      </c>
      <c r="Z48" s="174">
        <f t="shared" si="12"/>
        <v>0</v>
      </c>
      <c r="AA48" s="174">
        <f t="shared" si="12"/>
        <v>21</v>
      </c>
      <c r="AB48" s="174">
        <f t="shared" si="12"/>
        <v>10.9</v>
      </c>
      <c r="AC48" s="174">
        <f t="shared" si="12"/>
        <v>0</v>
      </c>
      <c r="AD48" s="174">
        <f t="shared" si="12"/>
        <v>0</v>
      </c>
      <c r="AE48" s="174">
        <f t="shared" si="12"/>
        <v>16.2</v>
      </c>
    </row>
    <row r="49" spans="1:39" ht="17.100000000000001" customHeight="1" thickTop="1" thickBot="1">
      <c r="A49" s="236" t="s">
        <v>155</v>
      </c>
      <c r="B49" s="237"/>
      <c r="C49" s="237"/>
      <c r="D49" s="237"/>
      <c r="E49" s="237"/>
      <c r="F49" s="237"/>
      <c r="G49" s="237"/>
      <c r="H49" s="237"/>
      <c r="I49" s="237"/>
      <c r="J49" s="237"/>
      <c r="K49" s="237"/>
      <c r="L49" s="237"/>
      <c r="M49" s="237"/>
      <c r="N49" s="237"/>
      <c r="O49" s="237"/>
      <c r="P49" s="237"/>
      <c r="Q49" s="237"/>
      <c r="R49" s="237"/>
      <c r="S49" s="237"/>
      <c r="T49" s="237"/>
      <c r="U49" s="237"/>
      <c r="V49" s="237"/>
      <c r="W49" s="237"/>
      <c r="X49" s="237"/>
      <c r="Y49" s="237"/>
      <c r="Z49" s="237"/>
      <c r="AA49" s="237"/>
      <c r="AB49" s="237"/>
      <c r="AC49" s="237"/>
      <c r="AD49" s="237"/>
      <c r="AE49" s="238"/>
    </row>
    <row r="50" spans="1:39" ht="17.100000000000001" customHeight="1" thickTop="1">
      <c r="A50" s="25">
        <v>1</v>
      </c>
      <c r="B50" s="107" t="s">
        <v>53</v>
      </c>
      <c r="C50" s="24" t="s">
        <v>156</v>
      </c>
      <c r="D50" s="25">
        <v>4</v>
      </c>
      <c r="E50" s="26"/>
      <c r="F50" s="26" t="s">
        <v>47</v>
      </c>
      <c r="G50" s="27">
        <f>SUM(H50:N50)</f>
        <v>60</v>
      </c>
      <c r="H50" s="28"/>
      <c r="I50" s="29">
        <v>30</v>
      </c>
      <c r="J50" s="29"/>
      <c r="K50" s="29">
        <v>30</v>
      </c>
      <c r="L50" s="29"/>
      <c r="M50" s="29"/>
      <c r="N50" s="29"/>
      <c r="O50" s="28"/>
      <c r="P50" s="30"/>
      <c r="Q50" s="28"/>
      <c r="R50" s="30"/>
      <c r="S50" s="28"/>
      <c r="T50" s="41">
        <v>60</v>
      </c>
      <c r="U50" s="28"/>
      <c r="V50" s="30"/>
      <c r="W50" s="28"/>
      <c r="X50" s="30"/>
      <c r="Y50" s="28"/>
      <c r="Z50" s="30"/>
      <c r="AA50" s="80"/>
      <c r="AB50" s="71">
        <v>2.6</v>
      </c>
      <c r="AC50" s="71"/>
      <c r="AD50" s="71"/>
      <c r="AE50" s="71">
        <v>2</v>
      </c>
    </row>
    <row r="51" spans="1:39" ht="17.100000000000001" customHeight="1" thickBot="1">
      <c r="A51" s="31">
        <v>2</v>
      </c>
      <c r="B51" s="106" t="s">
        <v>54</v>
      </c>
      <c r="C51" s="12" t="s">
        <v>102</v>
      </c>
      <c r="D51" s="11">
        <v>2</v>
      </c>
      <c r="E51" s="13"/>
      <c r="F51" s="13" t="s">
        <v>48</v>
      </c>
      <c r="G51" s="14">
        <f>SUM(H51:N51)</f>
        <v>30</v>
      </c>
      <c r="H51" s="15">
        <v>15</v>
      </c>
      <c r="I51" s="66"/>
      <c r="J51" s="66"/>
      <c r="K51" s="66">
        <v>15</v>
      </c>
      <c r="L51" s="66"/>
      <c r="M51" s="66"/>
      <c r="N51" s="66"/>
      <c r="O51" s="15"/>
      <c r="P51" s="17"/>
      <c r="Q51" s="15"/>
      <c r="R51" s="17"/>
      <c r="S51" s="15"/>
      <c r="T51" s="46"/>
      <c r="U51" s="15">
        <v>15</v>
      </c>
      <c r="V51" s="17">
        <v>15</v>
      </c>
      <c r="W51" s="15"/>
      <c r="X51" s="17"/>
      <c r="Y51" s="15"/>
      <c r="Z51" s="17"/>
      <c r="AA51" s="79"/>
      <c r="AB51" s="70">
        <v>1.3</v>
      </c>
      <c r="AC51" s="70"/>
      <c r="AD51" s="70"/>
      <c r="AE51" s="70">
        <v>1</v>
      </c>
    </row>
    <row r="52" spans="1:39" s="140" customFormat="1" ht="17.100000000000001" customHeight="1" thickTop="1" thickBot="1">
      <c r="A52" s="258" t="s">
        <v>11</v>
      </c>
      <c r="B52" s="259"/>
      <c r="C52" s="187"/>
      <c r="D52" s="188">
        <f>SUM(D50:D51)</f>
        <v>6</v>
      </c>
      <c r="E52" s="186"/>
      <c r="F52" s="186"/>
      <c r="G52" s="188">
        <f t="shared" ref="G52:AE52" si="13">SUM(G50:G51)</f>
        <v>90</v>
      </c>
      <c r="H52" s="189">
        <f t="shared" si="13"/>
        <v>15</v>
      </c>
      <c r="I52" s="190">
        <f t="shared" si="13"/>
        <v>30</v>
      </c>
      <c r="J52" s="190">
        <f t="shared" si="13"/>
        <v>0</v>
      </c>
      <c r="K52" s="190">
        <f t="shared" si="13"/>
        <v>45</v>
      </c>
      <c r="L52" s="190">
        <f t="shared" si="13"/>
        <v>0</v>
      </c>
      <c r="M52" s="190">
        <f t="shared" si="13"/>
        <v>0</v>
      </c>
      <c r="N52" s="190">
        <f t="shared" si="13"/>
        <v>0</v>
      </c>
      <c r="O52" s="189">
        <f t="shared" si="13"/>
        <v>0</v>
      </c>
      <c r="P52" s="191">
        <f t="shared" si="13"/>
        <v>0</v>
      </c>
      <c r="Q52" s="189">
        <f t="shared" si="13"/>
        <v>0</v>
      </c>
      <c r="R52" s="191">
        <f t="shared" si="13"/>
        <v>0</v>
      </c>
      <c r="S52" s="189">
        <f t="shared" si="13"/>
        <v>0</v>
      </c>
      <c r="T52" s="191">
        <f t="shared" si="13"/>
        <v>60</v>
      </c>
      <c r="U52" s="189">
        <f t="shared" si="13"/>
        <v>15</v>
      </c>
      <c r="V52" s="191">
        <f t="shared" si="13"/>
        <v>15</v>
      </c>
      <c r="W52" s="189">
        <f t="shared" si="13"/>
        <v>0</v>
      </c>
      <c r="X52" s="191">
        <f t="shared" si="13"/>
        <v>0</v>
      </c>
      <c r="Y52" s="189">
        <f t="shared" si="13"/>
        <v>0</v>
      </c>
      <c r="Z52" s="191">
        <f t="shared" si="13"/>
        <v>0</v>
      </c>
      <c r="AA52" s="191">
        <f t="shared" si="13"/>
        <v>0</v>
      </c>
      <c r="AB52" s="191">
        <f t="shared" si="13"/>
        <v>3.9000000000000004</v>
      </c>
      <c r="AC52" s="191">
        <f t="shared" si="13"/>
        <v>0</v>
      </c>
      <c r="AD52" s="191">
        <f t="shared" si="13"/>
        <v>0</v>
      </c>
      <c r="AE52" s="191">
        <f t="shared" si="13"/>
        <v>3</v>
      </c>
    </row>
    <row r="53" spans="1:39" ht="17.100000000000001" customHeight="1" thickTop="1" thickBot="1">
      <c r="A53" s="251" t="s">
        <v>154</v>
      </c>
      <c r="B53" s="252"/>
      <c r="C53" s="252"/>
      <c r="D53" s="252"/>
      <c r="E53" s="252"/>
      <c r="F53" s="252"/>
      <c r="G53" s="252"/>
      <c r="H53" s="252"/>
      <c r="I53" s="252"/>
      <c r="J53" s="252"/>
      <c r="K53" s="252"/>
      <c r="L53" s="252"/>
      <c r="M53" s="252"/>
      <c r="N53" s="252"/>
      <c r="O53" s="252"/>
      <c r="P53" s="252"/>
      <c r="Q53" s="252"/>
      <c r="R53" s="252"/>
      <c r="S53" s="252"/>
      <c r="T53" s="252"/>
      <c r="U53" s="252"/>
      <c r="V53" s="252"/>
      <c r="W53" s="252"/>
      <c r="X53" s="252"/>
      <c r="Y53" s="252"/>
      <c r="Z53" s="252"/>
      <c r="AA53" s="252"/>
      <c r="AB53" s="252"/>
      <c r="AC53" s="252"/>
      <c r="AD53" s="252"/>
      <c r="AE53" s="253"/>
      <c r="AG53" s="202"/>
      <c r="AH53" s="202"/>
      <c r="AI53" s="202"/>
      <c r="AJ53" s="202"/>
      <c r="AK53" s="202"/>
      <c r="AL53" s="202"/>
      <c r="AM53" s="59"/>
    </row>
    <row r="54" spans="1:39" ht="17.100000000000001" customHeight="1" thickTop="1">
      <c r="A54" s="10">
        <v>1</v>
      </c>
      <c r="B54" s="124" t="s">
        <v>50</v>
      </c>
      <c r="C54" s="37" t="s">
        <v>86</v>
      </c>
      <c r="D54" s="10"/>
      <c r="E54" s="38"/>
      <c r="F54" s="74" t="s">
        <v>44</v>
      </c>
      <c r="G54" s="39">
        <f>SUM(H54:N54)</f>
        <v>10</v>
      </c>
      <c r="H54" s="42">
        <v>10</v>
      </c>
      <c r="I54" s="56"/>
      <c r="J54" s="56"/>
      <c r="K54" s="56"/>
      <c r="L54" s="75"/>
      <c r="M54" s="75"/>
      <c r="N54" s="40"/>
      <c r="O54" s="76">
        <v>10</v>
      </c>
      <c r="P54" s="57"/>
      <c r="Q54" s="42"/>
      <c r="R54" s="40"/>
      <c r="S54" s="42"/>
      <c r="T54" s="40"/>
      <c r="U54" s="42"/>
      <c r="V54" s="40"/>
      <c r="W54" s="42"/>
      <c r="X54" s="40"/>
      <c r="Y54" s="42"/>
      <c r="Z54" s="40"/>
      <c r="AA54" s="77"/>
      <c r="AB54" s="71">
        <v>0</v>
      </c>
      <c r="AC54" s="71"/>
      <c r="AD54" s="71"/>
      <c r="AE54" s="71">
        <v>0</v>
      </c>
      <c r="AG54" s="59"/>
      <c r="AH54" s="59"/>
      <c r="AI54" s="59"/>
      <c r="AJ54" s="59"/>
      <c r="AK54" s="59"/>
      <c r="AL54" s="59"/>
      <c r="AM54" s="59"/>
    </row>
    <row r="55" spans="1:39" ht="17.100000000000001" customHeight="1" thickBot="1">
      <c r="A55" s="11">
        <v>2</v>
      </c>
      <c r="B55" s="117" t="s">
        <v>51</v>
      </c>
      <c r="C55" s="12" t="s">
        <v>91</v>
      </c>
      <c r="D55" s="11">
        <v>1</v>
      </c>
      <c r="E55" s="13"/>
      <c r="F55" s="43" t="s">
        <v>45</v>
      </c>
      <c r="G55" s="27">
        <f>SUM(H55:N55)</f>
        <v>15</v>
      </c>
      <c r="H55" s="44">
        <v>15</v>
      </c>
      <c r="I55" s="66"/>
      <c r="J55" s="66"/>
      <c r="K55" s="66"/>
      <c r="L55" s="18"/>
      <c r="M55" s="18"/>
      <c r="N55" s="22"/>
      <c r="O55" s="44"/>
      <c r="P55" s="45"/>
      <c r="Q55" s="15">
        <v>15</v>
      </c>
      <c r="R55" s="17"/>
      <c r="S55" s="44"/>
      <c r="T55" s="36"/>
      <c r="U55" s="15"/>
      <c r="V55" s="17"/>
      <c r="W55" s="44"/>
      <c r="X55" s="36"/>
      <c r="Y55" s="15"/>
      <c r="Z55" s="17"/>
      <c r="AA55" s="79"/>
      <c r="AB55" s="70">
        <v>0.7</v>
      </c>
      <c r="AC55" s="70"/>
      <c r="AD55" s="70"/>
      <c r="AE55" s="70">
        <v>0</v>
      </c>
    </row>
    <row r="56" spans="1:39" s="140" customFormat="1" ht="17.100000000000001" customHeight="1" thickTop="1" thickBot="1">
      <c r="A56" s="226" t="s">
        <v>11</v>
      </c>
      <c r="B56" s="227"/>
      <c r="C56" s="169"/>
      <c r="D56" s="170">
        <f>SUM(D54:D55)</f>
        <v>1</v>
      </c>
      <c r="E56" s="171"/>
      <c r="F56" s="171"/>
      <c r="G56" s="170">
        <f t="shared" ref="G56:AE56" si="14">SUM(G54:G55)</f>
        <v>25</v>
      </c>
      <c r="H56" s="172">
        <f t="shared" si="14"/>
        <v>25</v>
      </c>
      <c r="I56" s="173">
        <f t="shared" si="14"/>
        <v>0</v>
      </c>
      <c r="J56" s="173">
        <f t="shared" si="14"/>
        <v>0</v>
      </c>
      <c r="K56" s="173">
        <f t="shared" si="14"/>
        <v>0</v>
      </c>
      <c r="L56" s="173">
        <f t="shared" si="14"/>
        <v>0</v>
      </c>
      <c r="M56" s="173">
        <f t="shared" si="14"/>
        <v>0</v>
      </c>
      <c r="N56" s="174">
        <f t="shared" si="14"/>
        <v>0</v>
      </c>
      <c r="O56" s="172">
        <f t="shared" si="14"/>
        <v>10</v>
      </c>
      <c r="P56" s="174">
        <f t="shared" si="14"/>
        <v>0</v>
      </c>
      <c r="Q56" s="172">
        <f t="shared" si="14"/>
        <v>15</v>
      </c>
      <c r="R56" s="174">
        <f t="shared" si="14"/>
        <v>0</v>
      </c>
      <c r="S56" s="172">
        <f t="shared" si="14"/>
        <v>0</v>
      </c>
      <c r="T56" s="174">
        <f t="shared" si="14"/>
        <v>0</v>
      </c>
      <c r="U56" s="172">
        <f t="shared" si="14"/>
        <v>0</v>
      </c>
      <c r="V56" s="174">
        <f t="shared" si="14"/>
        <v>0</v>
      </c>
      <c r="W56" s="172">
        <f t="shared" si="14"/>
        <v>0</v>
      </c>
      <c r="X56" s="174">
        <f t="shared" si="14"/>
        <v>0</v>
      </c>
      <c r="Y56" s="172">
        <f t="shared" si="14"/>
        <v>0</v>
      </c>
      <c r="Z56" s="174">
        <f t="shared" si="14"/>
        <v>0</v>
      </c>
      <c r="AA56" s="174">
        <f t="shared" si="14"/>
        <v>0</v>
      </c>
      <c r="AB56" s="174">
        <f t="shared" si="14"/>
        <v>0.7</v>
      </c>
      <c r="AC56" s="174">
        <f t="shared" si="14"/>
        <v>0</v>
      </c>
      <c r="AD56" s="174">
        <f t="shared" si="14"/>
        <v>0</v>
      </c>
      <c r="AE56" s="174">
        <f t="shared" si="14"/>
        <v>0</v>
      </c>
    </row>
    <row r="57" spans="1:39" s="144" customFormat="1" ht="17.100000000000001" customHeight="1" thickTop="1" thickBot="1">
      <c r="A57" s="236" t="s">
        <v>157</v>
      </c>
      <c r="B57" s="237"/>
      <c r="C57" s="237"/>
      <c r="D57" s="237"/>
      <c r="E57" s="237"/>
      <c r="F57" s="237"/>
      <c r="G57" s="237"/>
      <c r="H57" s="237"/>
      <c r="I57" s="237"/>
      <c r="J57" s="237"/>
      <c r="K57" s="237"/>
      <c r="L57" s="237"/>
      <c r="M57" s="237"/>
      <c r="N57" s="237"/>
      <c r="O57" s="237"/>
      <c r="P57" s="237"/>
      <c r="Q57" s="237"/>
      <c r="R57" s="237"/>
      <c r="S57" s="237"/>
      <c r="T57" s="237"/>
      <c r="U57" s="237"/>
      <c r="V57" s="237"/>
      <c r="W57" s="237"/>
      <c r="X57" s="237"/>
      <c r="Y57" s="237"/>
      <c r="Z57" s="237"/>
      <c r="AA57" s="237"/>
      <c r="AB57" s="237"/>
      <c r="AC57" s="237"/>
      <c r="AD57" s="237"/>
      <c r="AE57" s="238"/>
    </row>
    <row r="58" spans="1:39" s="144" customFormat="1" ht="17.100000000000001" customHeight="1" thickTop="1">
      <c r="A58" s="25">
        <v>1</v>
      </c>
      <c r="B58" s="123" t="s">
        <v>60</v>
      </c>
      <c r="C58" s="12" t="s">
        <v>158</v>
      </c>
      <c r="D58" s="11">
        <v>4</v>
      </c>
      <c r="E58" s="13"/>
      <c r="F58" s="13" t="s">
        <v>48</v>
      </c>
      <c r="G58" s="14">
        <f>SUM(H58:N58)</f>
        <v>45</v>
      </c>
      <c r="H58" s="15"/>
      <c r="I58" s="66"/>
      <c r="J58" s="66"/>
      <c r="K58" s="66">
        <v>30</v>
      </c>
      <c r="L58" s="66"/>
      <c r="M58" s="66"/>
      <c r="N58" s="66">
        <v>15</v>
      </c>
      <c r="O58" s="15"/>
      <c r="P58" s="17"/>
      <c r="Q58" s="15"/>
      <c r="R58" s="17"/>
      <c r="S58" s="15"/>
      <c r="T58" s="46"/>
      <c r="U58" s="15"/>
      <c r="V58" s="17">
        <v>45</v>
      </c>
      <c r="W58" s="15"/>
      <c r="X58" s="17"/>
      <c r="Y58" s="15"/>
      <c r="Z58" s="17"/>
      <c r="AA58" s="78"/>
      <c r="AB58" s="69">
        <v>1.9</v>
      </c>
      <c r="AC58" s="69"/>
      <c r="AD58" s="69"/>
      <c r="AE58" s="69">
        <v>4</v>
      </c>
    </row>
    <row r="59" spans="1:39" s="144" customFormat="1" ht="17.100000000000001" customHeight="1" thickBot="1">
      <c r="A59" s="31">
        <v>2</v>
      </c>
      <c r="B59" s="118" t="s">
        <v>61</v>
      </c>
      <c r="C59" s="12" t="s">
        <v>159</v>
      </c>
      <c r="D59" s="11">
        <v>2</v>
      </c>
      <c r="E59" s="13"/>
      <c r="F59" s="13" t="s">
        <v>82</v>
      </c>
      <c r="G59" s="14">
        <f>SUM(H59:N59)</f>
        <v>30</v>
      </c>
      <c r="H59" s="15"/>
      <c r="I59" s="66"/>
      <c r="J59" s="66"/>
      <c r="K59" s="66">
        <v>15</v>
      </c>
      <c r="L59" s="66"/>
      <c r="M59" s="66"/>
      <c r="N59" s="66">
        <v>15</v>
      </c>
      <c r="O59" s="15"/>
      <c r="P59" s="17"/>
      <c r="Q59" s="15"/>
      <c r="R59" s="17"/>
      <c r="S59" s="15"/>
      <c r="T59" s="46"/>
      <c r="U59" s="15"/>
      <c r="V59" s="17"/>
      <c r="W59" s="15"/>
      <c r="X59" s="17">
        <v>30</v>
      </c>
      <c r="Y59" s="15"/>
      <c r="Z59" s="17"/>
      <c r="AA59" s="79"/>
      <c r="AB59" s="70">
        <v>1.3</v>
      </c>
      <c r="AC59" s="70"/>
      <c r="AD59" s="70"/>
      <c r="AE59" s="70">
        <v>2</v>
      </c>
    </row>
    <row r="60" spans="1:39" s="140" customFormat="1" ht="17.100000000000001" customHeight="1" thickTop="1" thickBot="1">
      <c r="A60" s="226" t="s">
        <v>11</v>
      </c>
      <c r="B60" s="227"/>
      <c r="C60" s="169"/>
      <c r="D60" s="170">
        <f>SUM(D58:D59)</f>
        <v>6</v>
      </c>
      <c r="E60" s="171"/>
      <c r="F60" s="171"/>
      <c r="G60" s="170">
        <f t="shared" ref="G60:AE60" si="15">SUM(G58:G59)</f>
        <v>75</v>
      </c>
      <c r="H60" s="172">
        <f t="shared" si="15"/>
        <v>0</v>
      </c>
      <c r="I60" s="173">
        <f t="shared" si="15"/>
        <v>0</v>
      </c>
      <c r="J60" s="173">
        <f t="shared" si="15"/>
        <v>0</v>
      </c>
      <c r="K60" s="173">
        <f t="shared" si="15"/>
        <v>45</v>
      </c>
      <c r="L60" s="173">
        <f t="shared" si="15"/>
        <v>0</v>
      </c>
      <c r="M60" s="173">
        <f t="shared" si="15"/>
        <v>0</v>
      </c>
      <c r="N60" s="174">
        <f t="shared" si="15"/>
        <v>30</v>
      </c>
      <c r="O60" s="172">
        <f t="shared" si="15"/>
        <v>0</v>
      </c>
      <c r="P60" s="174">
        <f t="shared" si="15"/>
        <v>0</v>
      </c>
      <c r="Q60" s="172">
        <f t="shared" si="15"/>
        <v>0</v>
      </c>
      <c r="R60" s="174">
        <f t="shared" si="15"/>
        <v>0</v>
      </c>
      <c r="S60" s="172">
        <f t="shared" si="15"/>
        <v>0</v>
      </c>
      <c r="T60" s="174">
        <f t="shared" si="15"/>
        <v>0</v>
      </c>
      <c r="U60" s="172">
        <f t="shared" si="15"/>
        <v>0</v>
      </c>
      <c r="V60" s="174">
        <f t="shared" si="15"/>
        <v>45</v>
      </c>
      <c r="W60" s="172">
        <f t="shared" si="15"/>
        <v>0</v>
      </c>
      <c r="X60" s="174">
        <f t="shared" si="15"/>
        <v>30</v>
      </c>
      <c r="Y60" s="172">
        <f t="shared" si="15"/>
        <v>0</v>
      </c>
      <c r="Z60" s="174">
        <f t="shared" si="15"/>
        <v>0</v>
      </c>
      <c r="AA60" s="174">
        <f t="shared" si="15"/>
        <v>0</v>
      </c>
      <c r="AB60" s="174">
        <f t="shared" si="15"/>
        <v>3.2</v>
      </c>
      <c r="AC60" s="174">
        <f t="shared" si="15"/>
        <v>0</v>
      </c>
      <c r="AD60" s="174">
        <f t="shared" si="15"/>
        <v>0</v>
      </c>
      <c r="AE60" s="174">
        <f t="shared" si="15"/>
        <v>6</v>
      </c>
    </row>
    <row r="61" spans="1:39" ht="17.100000000000001" customHeight="1" thickTop="1" thickBot="1">
      <c r="A61" s="239" t="s">
        <v>160</v>
      </c>
      <c r="B61" s="240"/>
      <c r="C61" s="240"/>
      <c r="D61" s="240"/>
      <c r="E61" s="240"/>
      <c r="F61" s="240"/>
      <c r="G61" s="240"/>
      <c r="H61" s="240"/>
      <c r="I61" s="240"/>
      <c r="J61" s="240"/>
      <c r="K61" s="240"/>
      <c r="L61" s="240"/>
      <c r="M61" s="240"/>
      <c r="N61" s="240"/>
      <c r="O61" s="240"/>
      <c r="P61" s="240"/>
      <c r="Q61" s="240"/>
      <c r="R61" s="240"/>
      <c r="S61" s="240"/>
      <c r="T61" s="240"/>
      <c r="U61" s="240"/>
      <c r="V61" s="240"/>
      <c r="W61" s="240"/>
      <c r="X61" s="240"/>
      <c r="Y61" s="240"/>
      <c r="Z61" s="240"/>
      <c r="AA61" s="240"/>
      <c r="AB61" s="240"/>
      <c r="AC61" s="240"/>
      <c r="AD61" s="240"/>
      <c r="AE61" s="241"/>
    </row>
    <row r="62" spans="1:39" ht="17.100000000000001" customHeight="1" thickTop="1">
      <c r="A62" s="10">
        <v>1</v>
      </c>
      <c r="B62" s="110" t="s">
        <v>69</v>
      </c>
      <c r="C62" s="37" t="s">
        <v>99</v>
      </c>
      <c r="D62" s="10">
        <v>5</v>
      </c>
      <c r="E62" s="38"/>
      <c r="F62" s="38" t="s">
        <v>47</v>
      </c>
      <c r="G62" s="39">
        <f>SUM(H62:N62)</f>
        <v>0</v>
      </c>
      <c r="H62" s="42"/>
      <c r="I62" s="56"/>
      <c r="J62" s="56"/>
      <c r="K62" s="56"/>
      <c r="L62" s="56"/>
      <c r="M62" s="56"/>
      <c r="N62" s="56"/>
      <c r="O62" s="42"/>
      <c r="P62" s="40"/>
      <c r="Q62" s="42"/>
      <c r="R62" s="40"/>
      <c r="S62" s="42"/>
      <c r="T62" s="57"/>
      <c r="U62" s="42"/>
      <c r="V62" s="40"/>
      <c r="W62" s="42"/>
      <c r="X62" s="40"/>
      <c r="Y62" s="42"/>
      <c r="Z62" s="40"/>
      <c r="AA62" s="77">
        <v>5</v>
      </c>
      <c r="AB62" s="71">
        <v>5</v>
      </c>
      <c r="AC62" s="71"/>
      <c r="AD62" s="71"/>
      <c r="AE62" s="71">
        <v>5</v>
      </c>
    </row>
    <row r="63" spans="1:39" ht="17.100000000000001" customHeight="1">
      <c r="A63" s="11">
        <v>2</v>
      </c>
      <c r="B63" s="109" t="s">
        <v>70</v>
      </c>
      <c r="C63" s="12" t="s">
        <v>106</v>
      </c>
      <c r="D63" s="11">
        <v>5</v>
      </c>
      <c r="E63" s="13"/>
      <c r="F63" s="13" t="s">
        <v>82</v>
      </c>
      <c r="G63" s="14">
        <f>SUM(H63:N63)</f>
        <v>0</v>
      </c>
      <c r="H63" s="15"/>
      <c r="I63" s="66"/>
      <c r="J63" s="66"/>
      <c r="K63" s="66"/>
      <c r="L63" s="66"/>
      <c r="M63" s="66"/>
      <c r="N63" s="66"/>
      <c r="O63" s="15"/>
      <c r="P63" s="17"/>
      <c r="Q63" s="15"/>
      <c r="R63" s="17"/>
      <c r="S63" s="15"/>
      <c r="T63" s="46"/>
      <c r="U63" s="15"/>
      <c r="V63" s="17"/>
      <c r="W63" s="15"/>
      <c r="X63" s="17"/>
      <c r="Y63" s="15"/>
      <c r="Z63" s="17"/>
      <c r="AA63" s="78">
        <v>5</v>
      </c>
      <c r="AB63" s="69">
        <v>5</v>
      </c>
      <c r="AC63" s="69"/>
      <c r="AD63" s="69"/>
      <c r="AE63" s="69">
        <v>5</v>
      </c>
    </row>
    <row r="64" spans="1:39" ht="17.100000000000001" customHeight="1" thickBot="1">
      <c r="A64" s="31">
        <v>3</v>
      </c>
      <c r="B64" s="109" t="s">
        <v>71</v>
      </c>
      <c r="C64" s="12" t="s">
        <v>107</v>
      </c>
      <c r="D64" s="11">
        <v>18</v>
      </c>
      <c r="E64" s="13"/>
      <c r="F64" s="13" t="s">
        <v>83</v>
      </c>
      <c r="G64" s="14">
        <f>SUM(H64:N64)</f>
        <v>0</v>
      </c>
      <c r="H64" s="15"/>
      <c r="I64" s="66"/>
      <c r="J64" s="66"/>
      <c r="K64" s="66"/>
      <c r="L64" s="66"/>
      <c r="M64" s="66"/>
      <c r="N64" s="66"/>
      <c r="O64" s="15"/>
      <c r="P64" s="17"/>
      <c r="Q64" s="15"/>
      <c r="R64" s="17"/>
      <c r="S64" s="15"/>
      <c r="T64" s="46"/>
      <c r="U64" s="15"/>
      <c r="V64" s="17"/>
      <c r="W64" s="15"/>
      <c r="X64" s="17"/>
      <c r="Y64" s="15"/>
      <c r="Z64" s="17"/>
      <c r="AA64" s="79">
        <v>18</v>
      </c>
      <c r="AB64" s="70">
        <v>18</v>
      </c>
      <c r="AC64" s="70"/>
      <c r="AD64" s="70"/>
      <c r="AE64" s="70">
        <v>18</v>
      </c>
    </row>
    <row r="65" spans="1:31" s="140" customFormat="1" ht="17.100000000000001" customHeight="1" thickTop="1" thickBot="1">
      <c r="A65" s="226" t="s">
        <v>11</v>
      </c>
      <c r="B65" s="227"/>
      <c r="C65" s="169"/>
      <c r="D65" s="170">
        <f>SUM(D62:D64)</f>
        <v>28</v>
      </c>
      <c r="E65" s="171"/>
      <c r="F65" s="171"/>
      <c r="G65" s="170">
        <f>SUM(G62:G64)</f>
        <v>0</v>
      </c>
      <c r="H65" s="172">
        <f t="shared" ref="H65:AE65" si="16">SUM(H62:H64)</f>
        <v>0</v>
      </c>
      <c r="I65" s="173">
        <f t="shared" si="16"/>
        <v>0</v>
      </c>
      <c r="J65" s="173">
        <f t="shared" si="16"/>
        <v>0</v>
      </c>
      <c r="K65" s="173">
        <f t="shared" si="16"/>
        <v>0</v>
      </c>
      <c r="L65" s="173">
        <f t="shared" si="16"/>
        <v>0</v>
      </c>
      <c r="M65" s="173">
        <f t="shared" si="16"/>
        <v>0</v>
      </c>
      <c r="N65" s="173">
        <f t="shared" si="16"/>
        <v>0</v>
      </c>
      <c r="O65" s="172">
        <f t="shared" si="16"/>
        <v>0</v>
      </c>
      <c r="P65" s="174">
        <f t="shared" si="16"/>
        <v>0</v>
      </c>
      <c r="Q65" s="172">
        <f t="shared" si="16"/>
        <v>0</v>
      </c>
      <c r="R65" s="174">
        <f t="shared" si="16"/>
        <v>0</v>
      </c>
      <c r="S65" s="172">
        <f t="shared" si="16"/>
        <v>0</v>
      </c>
      <c r="T65" s="174">
        <f t="shared" si="16"/>
        <v>0</v>
      </c>
      <c r="U65" s="172">
        <f t="shared" si="16"/>
        <v>0</v>
      </c>
      <c r="V65" s="174">
        <f t="shared" si="16"/>
        <v>0</v>
      </c>
      <c r="W65" s="172">
        <f t="shared" si="16"/>
        <v>0</v>
      </c>
      <c r="X65" s="174">
        <f t="shared" si="16"/>
        <v>0</v>
      </c>
      <c r="Y65" s="172">
        <f t="shared" si="16"/>
        <v>0</v>
      </c>
      <c r="Z65" s="174">
        <f t="shared" si="16"/>
        <v>0</v>
      </c>
      <c r="AA65" s="174">
        <f t="shared" si="16"/>
        <v>28</v>
      </c>
      <c r="AB65" s="174">
        <f t="shared" si="16"/>
        <v>28</v>
      </c>
      <c r="AC65" s="174">
        <f t="shared" si="16"/>
        <v>0</v>
      </c>
      <c r="AD65" s="174">
        <f t="shared" si="16"/>
        <v>0</v>
      </c>
      <c r="AE65" s="174">
        <f t="shared" si="16"/>
        <v>28</v>
      </c>
    </row>
    <row r="66" spans="1:31" ht="17.100000000000001" customHeight="1" thickTop="1" thickBot="1">
      <c r="A66" s="239" t="s">
        <v>161</v>
      </c>
      <c r="B66" s="240"/>
      <c r="C66" s="240"/>
      <c r="D66" s="240"/>
      <c r="E66" s="240"/>
      <c r="F66" s="240"/>
      <c r="G66" s="240"/>
      <c r="H66" s="240"/>
      <c r="I66" s="240"/>
      <c r="J66" s="240"/>
      <c r="K66" s="240"/>
      <c r="L66" s="240"/>
      <c r="M66" s="240"/>
      <c r="N66" s="240"/>
      <c r="O66" s="240"/>
      <c r="P66" s="240"/>
      <c r="Q66" s="240"/>
      <c r="R66" s="240"/>
      <c r="S66" s="240"/>
      <c r="T66" s="240"/>
      <c r="U66" s="240"/>
      <c r="V66" s="240"/>
      <c r="W66" s="240"/>
      <c r="X66" s="240"/>
      <c r="Y66" s="240"/>
      <c r="Z66" s="240"/>
      <c r="AA66" s="240"/>
      <c r="AB66" s="240"/>
      <c r="AC66" s="240"/>
      <c r="AD66" s="240"/>
      <c r="AE66" s="241"/>
    </row>
    <row r="67" spans="1:31" ht="17.100000000000001" customHeight="1" thickTop="1">
      <c r="A67" s="10">
        <v>1</v>
      </c>
      <c r="B67" s="122" t="s">
        <v>72</v>
      </c>
      <c r="C67" s="37" t="s">
        <v>108</v>
      </c>
      <c r="D67" s="10">
        <v>2</v>
      </c>
      <c r="E67" s="38"/>
      <c r="F67" s="38" t="s">
        <v>82</v>
      </c>
      <c r="G67" s="39">
        <f>SUM(H67:N67)</f>
        <v>30</v>
      </c>
      <c r="H67" s="42"/>
      <c r="I67" s="56"/>
      <c r="J67" s="56"/>
      <c r="K67" s="56"/>
      <c r="L67" s="56"/>
      <c r="M67" s="56">
        <v>30</v>
      </c>
      <c r="N67" s="56"/>
      <c r="O67" s="42"/>
      <c r="P67" s="40"/>
      <c r="Q67" s="42"/>
      <c r="R67" s="40"/>
      <c r="S67" s="42"/>
      <c r="T67" s="57"/>
      <c r="U67" s="42"/>
      <c r="V67" s="40"/>
      <c r="W67" s="42"/>
      <c r="X67" s="40">
        <v>30</v>
      </c>
      <c r="Y67" s="42"/>
      <c r="Z67" s="40"/>
      <c r="AA67" s="77"/>
      <c r="AB67" s="71">
        <v>1.3</v>
      </c>
      <c r="AC67" s="71"/>
      <c r="AD67" s="71"/>
      <c r="AE67" s="71">
        <v>0</v>
      </c>
    </row>
    <row r="68" spans="1:31" ht="17.100000000000001" customHeight="1">
      <c r="A68" s="11">
        <v>2</v>
      </c>
      <c r="B68" s="107" t="s">
        <v>73</v>
      </c>
      <c r="C68" s="12" t="s">
        <v>109</v>
      </c>
      <c r="D68" s="11">
        <v>5</v>
      </c>
      <c r="E68" s="13"/>
      <c r="F68" s="13" t="s">
        <v>82</v>
      </c>
      <c r="G68" s="14">
        <f>SUM(H68:N68)</f>
        <v>15</v>
      </c>
      <c r="H68" s="15"/>
      <c r="I68" s="66"/>
      <c r="J68" s="66"/>
      <c r="K68" s="66">
        <v>15</v>
      </c>
      <c r="L68" s="66"/>
      <c r="M68" s="66"/>
      <c r="N68" s="66"/>
      <c r="O68" s="15"/>
      <c r="P68" s="17"/>
      <c r="Q68" s="15"/>
      <c r="R68" s="17"/>
      <c r="S68" s="15"/>
      <c r="T68" s="46"/>
      <c r="U68" s="15"/>
      <c r="V68" s="17"/>
      <c r="W68" s="15"/>
      <c r="X68" s="17">
        <v>15</v>
      </c>
      <c r="Y68" s="15"/>
      <c r="Z68" s="17"/>
      <c r="AA68" s="78">
        <v>5</v>
      </c>
      <c r="AB68" s="69">
        <v>0.6</v>
      </c>
      <c r="AC68" s="69"/>
      <c r="AD68" s="69"/>
      <c r="AE68" s="69">
        <v>2</v>
      </c>
    </row>
    <row r="69" spans="1:31" ht="17.100000000000001" customHeight="1">
      <c r="A69" s="11">
        <v>3</v>
      </c>
      <c r="B69" s="107" t="s">
        <v>74</v>
      </c>
      <c r="C69" s="12" t="s">
        <v>110</v>
      </c>
      <c r="D69" s="11">
        <v>6</v>
      </c>
      <c r="E69" s="13"/>
      <c r="F69" s="13" t="s">
        <v>83</v>
      </c>
      <c r="G69" s="14">
        <f>SUM(H69:N69)</f>
        <v>45</v>
      </c>
      <c r="H69" s="15"/>
      <c r="I69" s="66"/>
      <c r="J69" s="66"/>
      <c r="K69" s="66">
        <v>45</v>
      </c>
      <c r="L69" s="66"/>
      <c r="M69" s="66"/>
      <c r="N69" s="66"/>
      <c r="O69" s="15"/>
      <c r="P69" s="17"/>
      <c r="Q69" s="15"/>
      <c r="R69" s="17"/>
      <c r="S69" s="15"/>
      <c r="T69" s="46"/>
      <c r="U69" s="15"/>
      <c r="V69" s="17"/>
      <c r="W69" s="15"/>
      <c r="X69" s="17"/>
      <c r="Y69" s="15"/>
      <c r="Z69" s="17">
        <v>45</v>
      </c>
      <c r="AA69" s="78">
        <v>6</v>
      </c>
      <c r="AB69" s="69">
        <v>1.8</v>
      </c>
      <c r="AC69" s="69"/>
      <c r="AD69" s="69"/>
      <c r="AE69" s="69">
        <v>4</v>
      </c>
    </row>
    <row r="70" spans="1:31" ht="17.100000000000001" customHeight="1" thickBot="1">
      <c r="A70" s="31">
        <v>4</v>
      </c>
      <c r="B70" s="107" t="s">
        <v>125</v>
      </c>
      <c r="C70" s="12" t="s">
        <v>126</v>
      </c>
      <c r="D70" s="11">
        <v>1</v>
      </c>
      <c r="E70" s="13"/>
      <c r="F70" s="13" t="s">
        <v>48</v>
      </c>
      <c r="G70" s="14">
        <f>SUM(H70:N70)</f>
        <v>15</v>
      </c>
      <c r="H70" s="15"/>
      <c r="I70" s="66"/>
      <c r="J70" s="66"/>
      <c r="K70" s="66"/>
      <c r="L70" s="66"/>
      <c r="M70" s="66">
        <v>15</v>
      </c>
      <c r="N70" s="66"/>
      <c r="O70" s="15"/>
      <c r="P70" s="17"/>
      <c r="Q70" s="15"/>
      <c r="R70" s="17"/>
      <c r="S70" s="15"/>
      <c r="T70" s="46"/>
      <c r="U70" s="15"/>
      <c r="V70" s="17">
        <v>15</v>
      </c>
      <c r="W70" s="15"/>
      <c r="X70" s="17"/>
      <c r="Y70" s="15"/>
      <c r="Z70" s="17"/>
      <c r="AA70" s="79"/>
      <c r="AB70" s="70">
        <v>0.7</v>
      </c>
      <c r="AC70" s="70"/>
      <c r="AD70" s="70"/>
      <c r="AE70" s="70">
        <v>1</v>
      </c>
    </row>
    <row r="71" spans="1:31" s="140" customFormat="1" ht="17.100000000000001" customHeight="1" thickTop="1" thickBot="1">
      <c r="A71" s="226" t="s">
        <v>11</v>
      </c>
      <c r="B71" s="227"/>
      <c r="C71" s="169"/>
      <c r="D71" s="170">
        <f>SUM(D67:D70)</f>
        <v>14</v>
      </c>
      <c r="E71" s="171"/>
      <c r="F71" s="171"/>
      <c r="G71" s="170">
        <f>SUM(G67:G70)</f>
        <v>105</v>
      </c>
      <c r="H71" s="172">
        <f t="shared" ref="H71:AE71" si="17">SUM(H67:H70)</f>
        <v>0</v>
      </c>
      <c r="I71" s="173">
        <f t="shared" si="17"/>
        <v>0</v>
      </c>
      <c r="J71" s="173">
        <f t="shared" si="17"/>
        <v>0</v>
      </c>
      <c r="K71" s="173">
        <f t="shared" si="17"/>
        <v>60</v>
      </c>
      <c r="L71" s="173">
        <f t="shared" si="17"/>
        <v>0</v>
      </c>
      <c r="M71" s="173">
        <f t="shared" si="17"/>
        <v>45</v>
      </c>
      <c r="N71" s="173">
        <f t="shared" si="17"/>
        <v>0</v>
      </c>
      <c r="O71" s="172">
        <f t="shared" si="17"/>
        <v>0</v>
      </c>
      <c r="P71" s="174">
        <f t="shared" si="17"/>
        <v>0</v>
      </c>
      <c r="Q71" s="172">
        <f t="shared" si="17"/>
        <v>0</v>
      </c>
      <c r="R71" s="174">
        <f t="shared" si="17"/>
        <v>0</v>
      </c>
      <c r="S71" s="172">
        <f t="shared" si="17"/>
        <v>0</v>
      </c>
      <c r="T71" s="174">
        <f t="shared" si="17"/>
        <v>0</v>
      </c>
      <c r="U71" s="172">
        <f t="shared" si="17"/>
        <v>0</v>
      </c>
      <c r="V71" s="174">
        <f t="shared" si="17"/>
        <v>15</v>
      </c>
      <c r="W71" s="172">
        <f t="shared" si="17"/>
        <v>0</v>
      </c>
      <c r="X71" s="174">
        <f t="shared" si="17"/>
        <v>45</v>
      </c>
      <c r="Y71" s="172">
        <f t="shared" si="17"/>
        <v>0</v>
      </c>
      <c r="Z71" s="174">
        <f t="shared" si="17"/>
        <v>45</v>
      </c>
      <c r="AA71" s="174">
        <f t="shared" si="17"/>
        <v>11</v>
      </c>
      <c r="AB71" s="174">
        <f t="shared" si="17"/>
        <v>4.4000000000000004</v>
      </c>
      <c r="AC71" s="174">
        <f t="shared" si="17"/>
        <v>0</v>
      </c>
      <c r="AD71" s="174">
        <f t="shared" si="17"/>
        <v>0</v>
      </c>
      <c r="AE71" s="174">
        <f t="shared" si="17"/>
        <v>7</v>
      </c>
    </row>
    <row r="72" spans="1:31" ht="17.100000000000001" customHeight="1" thickTop="1" thickBot="1">
      <c r="A72" s="239" t="s">
        <v>162</v>
      </c>
      <c r="B72" s="240"/>
      <c r="C72" s="240"/>
      <c r="D72" s="240"/>
      <c r="E72" s="240"/>
      <c r="F72" s="240"/>
      <c r="G72" s="240"/>
      <c r="H72" s="240"/>
      <c r="I72" s="240"/>
      <c r="J72" s="240"/>
      <c r="K72" s="240"/>
      <c r="L72" s="240"/>
      <c r="M72" s="240"/>
      <c r="N72" s="240"/>
      <c r="O72" s="240"/>
      <c r="P72" s="240"/>
      <c r="Q72" s="240"/>
      <c r="R72" s="240"/>
      <c r="S72" s="240"/>
      <c r="T72" s="240"/>
      <c r="U72" s="240"/>
      <c r="V72" s="240"/>
      <c r="W72" s="240"/>
      <c r="X72" s="240"/>
      <c r="Y72" s="240"/>
      <c r="Z72" s="240"/>
      <c r="AA72" s="240"/>
      <c r="AB72" s="240"/>
      <c r="AC72" s="240"/>
      <c r="AD72" s="240"/>
      <c r="AE72" s="241"/>
    </row>
    <row r="73" spans="1:31" ht="17.100000000000001" customHeight="1" thickTop="1">
      <c r="A73" s="10">
        <v>1</v>
      </c>
      <c r="B73" s="122" t="s">
        <v>75</v>
      </c>
      <c r="C73" s="37" t="s">
        <v>88</v>
      </c>
      <c r="D73" s="10">
        <v>2</v>
      </c>
      <c r="E73" s="38"/>
      <c r="F73" s="38" t="s">
        <v>44</v>
      </c>
      <c r="G73" s="39">
        <f>SUM(H73:N73)</f>
        <v>30</v>
      </c>
      <c r="H73" s="42"/>
      <c r="I73" s="56"/>
      <c r="J73" s="56"/>
      <c r="K73" s="56"/>
      <c r="L73" s="56">
        <v>30</v>
      </c>
      <c r="M73" s="56"/>
      <c r="N73" s="56"/>
      <c r="O73" s="42"/>
      <c r="P73" s="40">
        <v>30</v>
      </c>
      <c r="Q73" s="42"/>
      <c r="R73" s="40"/>
      <c r="S73" s="42"/>
      <c r="T73" s="57"/>
      <c r="U73" s="42"/>
      <c r="V73" s="40"/>
      <c r="W73" s="42"/>
      <c r="X73" s="40"/>
      <c r="Y73" s="42"/>
      <c r="Z73" s="40"/>
      <c r="AA73" s="77"/>
      <c r="AB73" s="71">
        <v>1.3</v>
      </c>
      <c r="AC73" s="71"/>
      <c r="AD73" s="71"/>
      <c r="AE73" s="71">
        <v>2</v>
      </c>
    </row>
    <row r="74" spans="1:31" ht="17.100000000000001" customHeight="1">
      <c r="A74" s="11">
        <v>2</v>
      </c>
      <c r="B74" s="107" t="s">
        <v>76</v>
      </c>
      <c r="C74" s="12" t="s">
        <v>92</v>
      </c>
      <c r="D74" s="11">
        <v>2</v>
      </c>
      <c r="E74" s="13"/>
      <c r="F74" s="13" t="s">
        <v>45</v>
      </c>
      <c r="G74" s="14">
        <f>SUM(H74:N74)</f>
        <v>30</v>
      </c>
      <c r="H74" s="15"/>
      <c r="I74" s="66"/>
      <c r="J74" s="66"/>
      <c r="K74" s="66"/>
      <c r="L74" s="66">
        <v>30</v>
      </c>
      <c r="M74" s="66"/>
      <c r="N74" s="66"/>
      <c r="O74" s="15"/>
      <c r="P74" s="17"/>
      <c r="Q74" s="15"/>
      <c r="R74" s="17">
        <v>30</v>
      </c>
      <c r="S74" s="15"/>
      <c r="T74" s="46"/>
      <c r="U74" s="15"/>
      <c r="V74" s="17"/>
      <c r="W74" s="15"/>
      <c r="X74" s="17"/>
      <c r="Y74" s="15"/>
      <c r="Z74" s="17"/>
      <c r="AA74" s="78"/>
      <c r="AB74" s="69">
        <v>1.3</v>
      </c>
      <c r="AC74" s="69"/>
      <c r="AD74" s="69"/>
      <c r="AE74" s="69">
        <v>2</v>
      </c>
    </row>
    <row r="75" spans="1:31" ht="17.100000000000001" customHeight="1">
      <c r="A75" s="11">
        <v>3</v>
      </c>
      <c r="B75" s="107" t="s">
        <v>77</v>
      </c>
      <c r="C75" s="12" t="s">
        <v>98</v>
      </c>
      <c r="D75" s="11">
        <v>2</v>
      </c>
      <c r="E75" s="13"/>
      <c r="F75" s="13" t="s">
        <v>47</v>
      </c>
      <c r="G75" s="14">
        <f>SUM(H75:N75)</f>
        <v>30</v>
      </c>
      <c r="H75" s="15"/>
      <c r="I75" s="66"/>
      <c r="J75" s="66"/>
      <c r="K75" s="66"/>
      <c r="L75" s="66">
        <v>30</v>
      </c>
      <c r="M75" s="66"/>
      <c r="N75" s="66"/>
      <c r="O75" s="15"/>
      <c r="P75" s="17"/>
      <c r="Q75" s="15"/>
      <c r="R75" s="17"/>
      <c r="S75" s="15"/>
      <c r="T75" s="46">
        <v>30</v>
      </c>
      <c r="U75" s="15"/>
      <c r="V75" s="17"/>
      <c r="W75" s="15"/>
      <c r="X75" s="17"/>
      <c r="Y75" s="15"/>
      <c r="Z75" s="17"/>
      <c r="AA75" s="78"/>
      <c r="AB75" s="69">
        <v>1.3</v>
      </c>
      <c r="AC75" s="69"/>
      <c r="AD75" s="69"/>
      <c r="AE75" s="69">
        <v>2</v>
      </c>
    </row>
    <row r="76" spans="1:31" ht="17.100000000000001" customHeight="1">
      <c r="A76" s="11">
        <v>4</v>
      </c>
      <c r="B76" s="107" t="s">
        <v>78</v>
      </c>
      <c r="C76" s="12" t="s">
        <v>104</v>
      </c>
      <c r="D76" s="11">
        <v>2</v>
      </c>
      <c r="E76" s="13" t="s">
        <v>48</v>
      </c>
      <c r="F76" s="13"/>
      <c r="G76" s="14">
        <f>SUM(H76:N76)</f>
        <v>30</v>
      </c>
      <c r="H76" s="15"/>
      <c r="I76" s="66"/>
      <c r="J76" s="66"/>
      <c r="K76" s="66"/>
      <c r="L76" s="66">
        <v>30</v>
      </c>
      <c r="M76" s="66"/>
      <c r="N76" s="66"/>
      <c r="O76" s="15"/>
      <c r="P76" s="17"/>
      <c r="Q76" s="15"/>
      <c r="R76" s="17"/>
      <c r="S76" s="15"/>
      <c r="T76" s="46"/>
      <c r="U76" s="15"/>
      <c r="V76" s="17">
        <v>30</v>
      </c>
      <c r="W76" s="15"/>
      <c r="X76" s="17"/>
      <c r="Y76" s="15"/>
      <c r="Z76" s="17"/>
      <c r="AA76" s="78"/>
      <c r="AB76" s="69">
        <v>1.3</v>
      </c>
      <c r="AC76" s="69"/>
      <c r="AD76" s="69"/>
      <c r="AE76" s="69">
        <v>2</v>
      </c>
    </row>
    <row r="77" spans="1:31" ht="17.100000000000001" customHeight="1" thickBot="1">
      <c r="A77" s="31">
        <v>5</v>
      </c>
      <c r="B77" s="107" t="s">
        <v>79</v>
      </c>
      <c r="C77" s="12" t="s">
        <v>93</v>
      </c>
      <c r="D77" s="11">
        <v>1</v>
      </c>
      <c r="E77" s="13"/>
      <c r="F77" s="13" t="s">
        <v>45</v>
      </c>
      <c r="G77" s="14">
        <f>SUM(H77:N77)</f>
        <v>15</v>
      </c>
      <c r="H77" s="15"/>
      <c r="I77" s="66">
        <v>15</v>
      </c>
      <c r="J77" s="66"/>
      <c r="K77" s="66"/>
      <c r="L77" s="66"/>
      <c r="M77" s="66"/>
      <c r="N77" s="66"/>
      <c r="O77" s="15"/>
      <c r="P77" s="17"/>
      <c r="Q77" s="15"/>
      <c r="R77" s="17">
        <v>15</v>
      </c>
      <c r="S77" s="15"/>
      <c r="T77" s="46"/>
      <c r="U77" s="15"/>
      <c r="V77" s="17"/>
      <c r="W77" s="15"/>
      <c r="X77" s="17"/>
      <c r="Y77" s="15"/>
      <c r="Z77" s="17"/>
      <c r="AA77" s="79"/>
      <c r="AB77" s="70">
        <v>0.7</v>
      </c>
      <c r="AC77" s="70"/>
      <c r="AD77" s="70"/>
      <c r="AE77" s="70">
        <v>1</v>
      </c>
    </row>
    <row r="78" spans="1:31" s="140" customFormat="1" ht="17.100000000000001" customHeight="1" thickTop="1" thickBot="1">
      <c r="A78" s="226" t="s">
        <v>11</v>
      </c>
      <c r="B78" s="227"/>
      <c r="C78" s="169"/>
      <c r="D78" s="170">
        <f>SUM(D73:D77)</f>
        <v>9</v>
      </c>
      <c r="E78" s="171"/>
      <c r="F78" s="171"/>
      <c r="G78" s="170">
        <f>SUM(G73:G77)</f>
        <v>135</v>
      </c>
      <c r="H78" s="172">
        <f t="shared" ref="H78:AE78" si="18">SUM(H73:H77)</f>
        <v>0</v>
      </c>
      <c r="I78" s="173">
        <f t="shared" si="18"/>
        <v>15</v>
      </c>
      <c r="J78" s="173">
        <f t="shared" si="18"/>
        <v>0</v>
      </c>
      <c r="K78" s="173">
        <f t="shared" si="18"/>
        <v>0</v>
      </c>
      <c r="L78" s="173">
        <f t="shared" si="18"/>
        <v>120</v>
      </c>
      <c r="M78" s="173">
        <f t="shared" si="18"/>
        <v>0</v>
      </c>
      <c r="N78" s="173">
        <f t="shared" si="18"/>
        <v>0</v>
      </c>
      <c r="O78" s="172">
        <f t="shared" si="18"/>
        <v>0</v>
      </c>
      <c r="P78" s="174">
        <f t="shared" si="18"/>
        <v>30</v>
      </c>
      <c r="Q78" s="172">
        <f t="shared" si="18"/>
        <v>0</v>
      </c>
      <c r="R78" s="174">
        <f t="shared" si="18"/>
        <v>45</v>
      </c>
      <c r="S78" s="172">
        <f t="shared" si="18"/>
        <v>0</v>
      </c>
      <c r="T78" s="174">
        <f t="shared" si="18"/>
        <v>30</v>
      </c>
      <c r="U78" s="172">
        <f t="shared" si="18"/>
        <v>0</v>
      </c>
      <c r="V78" s="174">
        <f t="shared" si="18"/>
        <v>30</v>
      </c>
      <c r="W78" s="172">
        <f t="shared" si="18"/>
        <v>0</v>
      </c>
      <c r="X78" s="174">
        <f t="shared" si="18"/>
        <v>0</v>
      </c>
      <c r="Y78" s="172">
        <f t="shared" si="18"/>
        <v>0</v>
      </c>
      <c r="Z78" s="174">
        <f t="shared" si="18"/>
        <v>0</v>
      </c>
      <c r="AA78" s="174">
        <f t="shared" si="18"/>
        <v>0</v>
      </c>
      <c r="AB78" s="174">
        <f t="shared" si="18"/>
        <v>5.9</v>
      </c>
      <c r="AC78" s="174">
        <f t="shared" si="18"/>
        <v>0</v>
      </c>
      <c r="AD78" s="174">
        <f t="shared" si="18"/>
        <v>0</v>
      </c>
      <c r="AE78" s="174">
        <f t="shared" si="18"/>
        <v>9</v>
      </c>
    </row>
    <row r="79" spans="1:31" ht="17.100000000000001" customHeight="1" thickTop="1" thickBot="1">
      <c r="A79" s="239" t="s">
        <v>165</v>
      </c>
      <c r="B79" s="240"/>
      <c r="C79" s="240"/>
      <c r="D79" s="240"/>
      <c r="E79" s="240"/>
      <c r="F79" s="240"/>
      <c r="G79" s="240"/>
      <c r="H79" s="240"/>
      <c r="I79" s="240"/>
      <c r="J79" s="240"/>
      <c r="K79" s="240"/>
      <c r="L79" s="240"/>
      <c r="M79" s="240"/>
      <c r="N79" s="240"/>
      <c r="O79" s="240"/>
      <c r="P79" s="240"/>
      <c r="Q79" s="240"/>
      <c r="R79" s="240"/>
      <c r="S79" s="240"/>
      <c r="T79" s="240"/>
      <c r="U79" s="240"/>
      <c r="V79" s="240"/>
      <c r="W79" s="240"/>
      <c r="X79" s="240"/>
      <c r="Y79" s="240"/>
      <c r="Z79" s="240"/>
      <c r="AA79" s="240"/>
      <c r="AB79" s="240"/>
      <c r="AC79" s="240"/>
      <c r="AD79" s="240"/>
      <c r="AE79" s="241"/>
    </row>
    <row r="80" spans="1:31" ht="32.25" customHeight="1" thickTop="1">
      <c r="A80" s="10">
        <v>1</v>
      </c>
      <c r="B80" s="120" t="s">
        <v>166</v>
      </c>
      <c r="C80" s="125" t="s">
        <v>100</v>
      </c>
      <c r="D80" s="10">
        <v>2</v>
      </c>
      <c r="E80" s="38"/>
      <c r="F80" s="38" t="s">
        <v>45</v>
      </c>
      <c r="G80" s="39">
        <f>SUM(H80:N80)</f>
        <v>30</v>
      </c>
      <c r="H80" s="42">
        <v>30</v>
      </c>
      <c r="I80" s="56"/>
      <c r="J80" s="56"/>
      <c r="K80" s="56"/>
      <c r="L80" s="56"/>
      <c r="M80" s="56"/>
      <c r="N80" s="56"/>
      <c r="O80" s="42"/>
      <c r="P80" s="40"/>
      <c r="Q80" s="42">
        <v>30</v>
      </c>
      <c r="R80" s="40"/>
      <c r="S80" s="42"/>
      <c r="T80" s="57"/>
      <c r="U80" s="42"/>
      <c r="V80" s="40"/>
      <c r="W80" s="42"/>
      <c r="X80" s="40"/>
      <c r="Y80" s="42"/>
      <c r="Z80" s="40"/>
      <c r="AA80" s="77">
        <v>2</v>
      </c>
      <c r="AB80" s="71">
        <v>1.3</v>
      </c>
      <c r="AC80" s="71">
        <v>2</v>
      </c>
      <c r="AD80" s="71"/>
      <c r="AE80" s="71"/>
    </row>
    <row r="81" spans="1:31">
      <c r="A81" s="25">
        <v>2</v>
      </c>
      <c r="B81" s="135" t="s">
        <v>121</v>
      </c>
      <c r="C81" s="24" t="s">
        <v>123</v>
      </c>
      <c r="D81" s="25">
        <v>2</v>
      </c>
      <c r="E81" s="26"/>
      <c r="F81" s="26" t="s">
        <v>82</v>
      </c>
      <c r="G81" s="27">
        <f>SUM(H81:N81)</f>
        <v>30</v>
      </c>
      <c r="H81" s="28"/>
      <c r="I81" s="29"/>
      <c r="J81" s="29">
        <v>30</v>
      </c>
      <c r="K81" s="29"/>
      <c r="L81" s="29"/>
      <c r="M81" s="29"/>
      <c r="N81" s="29"/>
      <c r="O81" s="28"/>
      <c r="P81" s="30"/>
      <c r="Q81" s="28"/>
      <c r="R81" s="30"/>
      <c r="S81" s="28"/>
      <c r="T81" s="41"/>
      <c r="U81" s="28"/>
      <c r="V81" s="30"/>
      <c r="W81" s="28"/>
      <c r="X81" s="30">
        <v>30</v>
      </c>
      <c r="Y81" s="28"/>
      <c r="Z81" s="30"/>
      <c r="AA81" s="80"/>
      <c r="AB81" s="132">
        <v>1.3</v>
      </c>
      <c r="AC81" s="132">
        <v>2</v>
      </c>
      <c r="AD81" s="132"/>
      <c r="AE81" s="132">
        <v>0.6</v>
      </c>
    </row>
    <row r="82" spans="1:31">
      <c r="A82" s="11">
        <v>3</v>
      </c>
      <c r="B82" s="136" t="s">
        <v>118</v>
      </c>
      <c r="C82" s="12" t="s">
        <v>122</v>
      </c>
      <c r="D82" s="11">
        <v>2</v>
      </c>
      <c r="E82" s="13"/>
      <c r="F82" s="13" t="s">
        <v>45</v>
      </c>
      <c r="G82" s="14">
        <f t="shared" ref="G82:G83" si="19">SUM(H82:N82)</f>
        <v>30</v>
      </c>
      <c r="H82" s="15"/>
      <c r="I82" s="66">
        <v>30</v>
      </c>
      <c r="J82" s="66"/>
      <c r="K82" s="66"/>
      <c r="L82" s="66"/>
      <c r="M82" s="66"/>
      <c r="N82" s="66"/>
      <c r="O82" s="15"/>
      <c r="P82" s="17"/>
      <c r="Q82" s="15"/>
      <c r="R82" s="17">
        <v>30</v>
      </c>
      <c r="S82" s="15"/>
      <c r="T82" s="46"/>
      <c r="U82" s="15"/>
      <c r="V82" s="17"/>
      <c r="W82" s="15"/>
      <c r="X82" s="17"/>
      <c r="Y82" s="15"/>
      <c r="Z82" s="17"/>
      <c r="AA82" s="78"/>
      <c r="AB82" s="69">
        <v>1.3</v>
      </c>
      <c r="AC82" s="69">
        <v>2</v>
      </c>
      <c r="AD82" s="69"/>
      <c r="AE82" s="69">
        <v>0.4</v>
      </c>
    </row>
    <row r="83" spans="1:31">
      <c r="A83" s="128">
        <v>4</v>
      </c>
      <c r="B83" s="137" t="s">
        <v>119</v>
      </c>
      <c r="C83" s="24" t="s">
        <v>163</v>
      </c>
      <c r="D83" s="25">
        <v>1</v>
      </c>
      <c r="E83" s="26"/>
      <c r="F83" s="26" t="s">
        <v>47</v>
      </c>
      <c r="G83" s="27">
        <f t="shared" si="19"/>
        <v>15</v>
      </c>
      <c r="H83" s="28"/>
      <c r="I83" s="29">
        <v>15</v>
      </c>
      <c r="J83" s="29"/>
      <c r="K83" s="29"/>
      <c r="L83" s="29"/>
      <c r="M83" s="29"/>
      <c r="N83" s="29"/>
      <c r="O83" s="28"/>
      <c r="P83" s="30"/>
      <c r="Q83" s="28"/>
      <c r="R83" s="30"/>
      <c r="S83" s="28"/>
      <c r="T83" s="41">
        <v>15</v>
      </c>
      <c r="U83" s="28"/>
      <c r="V83" s="30"/>
      <c r="W83" s="28"/>
      <c r="X83" s="30"/>
      <c r="Y83" s="28"/>
      <c r="Z83" s="30"/>
      <c r="AA83" s="129"/>
      <c r="AB83" s="130">
        <v>0.7</v>
      </c>
      <c r="AC83" s="130">
        <v>1</v>
      </c>
      <c r="AD83" s="130"/>
      <c r="AE83" s="130">
        <v>0.2</v>
      </c>
    </row>
    <row r="84" spans="1:31" ht="17.100000000000001" customHeight="1" thickBot="1">
      <c r="A84" s="31">
        <v>5</v>
      </c>
      <c r="B84" s="121" t="s">
        <v>120</v>
      </c>
      <c r="C84" s="12" t="s">
        <v>164</v>
      </c>
      <c r="D84" s="11">
        <v>2</v>
      </c>
      <c r="E84" s="13"/>
      <c r="F84" s="13" t="s">
        <v>48</v>
      </c>
      <c r="G84" s="14">
        <f>SUM(H84:N84)</f>
        <v>30</v>
      </c>
      <c r="H84" s="15"/>
      <c r="I84" s="66">
        <v>30</v>
      </c>
      <c r="J84" s="66"/>
      <c r="K84" s="66"/>
      <c r="L84" s="66"/>
      <c r="M84" s="66"/>
      <c r="N84" s="66"/>
      <c r="O84" s="15"/>
      <c r="P84" s="17"/>
      <c r="Q84" s="15"/>
      <c r="R84" s="17"/>
      <c r="S84" s="15"/>
      <c r="T84" s="46"/>
      <c r="U84" s="15"/>
      <c r="V84" s="17">
        <v>30</v>
      </c>
      <c r="W84" s="15"/>
      <c r="X84" s="17"/>
      <c r="Y84" s="15"/>
      <c r="Z84" s="17"/>
      <c r="AA84" s="79"/>
      <c r="AB84" s="70">
        <v>1.3</v>
      </c>
      <c r="AC84" s="70">
        <v>2</v>
      </c>
      <c r="AD84" s="70"/>
      <c r="AE84" s="70">
        <v>0.4</v>
      </c>
    </row>
    <row r="85" spans="1:31" s="140" customFormat="1" ht="17.100000000000001" customHeight="1" thickTop="1" thickBot="1">
      <c r="A85" s="226" t="s">
        <v>11</v>
      </c>
      <c r="B85" s="227"/>
      <c r="C85" s="169"/>
      <c r="D85" s="170">
        <f>SUM(D80:D84)</f>
        <v>9</v>
      </c>
      <c r="E85" s="171"/>
      <c r="F85" s="171"/>
      <c r="G85" s="170">
        <f t="shared" ref="G85:AE85" si="20">SUM(G80:G84)</f>
        <v>135</v>
      </c>
      <c r="H85" s="172">
        <f t="shared" si="20"/>
        <v>30</v>
      </c>
      <c r="I85" s="173">
        <f t="shared" si="20"/>
        <v>75</v>
      </c>
      <c r="J85" s="173">
        <f t="shared" si="20"/>
        <v>30</v>
      </c>
      <c r="K85" s="173">
        <f t="shared" si="20"/>
        <v>0</v>
      </c>
      <c r="L85" s="173">
        <f t="shared" si="20"/>
        <v>0</v>
      </c>
      <c r="M85" s="173">
        <f t="shared" si="20"/>
        <v>0</v>
      </c>
      <c r="N85" s="173">
        <f t="shared" si="20"/>
        <v>0</v>
      </c>
      <c r="O85" s="172">
        <f t="shared" si="20"/>
        <v>0</v>
      </c>
      <c r="P85" s="174">
        <f t="shared" si="20"/>
        <v>0</v>
      </c>
      <c r="Q85" s="172">
        <f t="shared" si="20"/>
        <v>30</v>
      </c>
      <c r="R85" s="174">
        <f t="shared" si="20"/>
        <v>30</v>
      </c>
      <c r="S85" s="172">
        <f t="shared" si="20"/>
        <v>0</v>
      </c>
      <c r="T85" s="174">
        <f t="shared" si="20"/>
        <v>15</v>
      </c>
      <c r="U85" s="172">
        <f t="shared" si="20"/>
        <v>0</v>
      </c>
      <c r="V85" s="174">
        <f t="shared" si="20"/>
        <v>30</v>
      </c>
      <c r="W85" s="172">
        <f t="shared" si="20"/>
        <v>0</v>
      </c>
      <c r="X85" s="174">
        <f t="shared" si="20"/>
        <v>30</v>
      </c>
      <c r="Y85" s="172">
        <f t="shared" si="20"/>
        <v>0</v>
      </c>
      <c r="Z85" s="174">
        <f t="shared" si="20"/>
        <v>0</v>
      </c>
      <c r="AA85" s="174">
        <f t="shared" si="20"/>
        <v>2</v>
      </c>
      <c r="AB85" s="174">
        <f t="shared" si="20"/>
        <v>5.9</v>
      </c>
      <c r="AC85" s="174">
        <f t="shared" si="20"/>
        <v>9</v>
      </c>
      <c r="AD85" s="174">
        <f t="shared" si="20"/>
        <v>0</v>
      </c>
      <c r="AE85" s="174">
        <f t="shared" si="20"/>
        <v>1.6</v>
      </c>
    </row>
    <row r="86" spans="1:31" ht="17.100000000000001" customHeight="1" thickTop="1" thickBot="1">
      <c r="A86" s="236" t="s">
        <v>167</v>
      </c>
      <c r="B86" s="237"/>
      <c r="C86" s="237"/>
      <c r="D86" s="237"/>
      <c r="E86" s="237"/>
      <c r="F86" s="237"/>
      <c r="G86" s="237"/>
      <c r="H86" s="237"/>
      <c r="I86" s="237"/>
      <c r="J86" s="237"/>
      <c r="K86" s="237"/>
      <c r="L86" s="237"/>
      <c r="M86" s="237"/>
      <c r="N86" s="237"/>
      <c r="O86" s="237"/>
      <c r="P86" s="237"/>
      <c r="Q86" s="237"/>
      <c r="R86" s="237"/>
      <c r="S86" s="237"/>
      <c r="T86" s="237"/>
      <c r="U86" s="237"/>
      <c r="V86" s="237"/>
      <c r="W86" s="237"/>
      <c r="X86" s="237"/>
      <c r="Y86" s="237"/>
      <c r="Z86" s="237"/>
      <c r="AA86" s="237"/>
      <c r="AB86" s="237"/>
      <c r="AC86" s="237"/>
      <c r="AD86" s="237"/>
      <c r="AE86" s="238"/>
    </row>
    <row r="87" spans="1:31" ht="17.100000000000001" customHeight="1" thickTop="1" thickBot="1">
      <c r="A87" s="10">
        <v>1</v>
      </c>
      <c r="B87" s="110" t="s">
        <v>80</v>
      </c>
      <c r="C87" s="37" t="s">
        <v>89</v>
      </c>
      <c r="D87" s="10"/>
      <c r="E87" s="38"/>
      <c r="F87" s="38" t="s">
        <v>44</v>
      </c>
      <c r="G87" s="39">
        <f>SUM(H87:N87)</f>
        <v>30</v>
      </c>
      <c r="H87" s="42"/>
      <c r="I87" s="56">
        <v>30</v>
      </c>
      <c r="J87" s="56"/>
      <c r="K87" s="56"/>
      <c r="L87" s="56"/>
      <c r="M87" s="56"/>
      <c r="N87" s="56"/>
      <c r="O87" s="42"/>
      <c r="P87" s="40">
        <v>30</v>
      </c>
      <c r="Q87" s="42"/>
      <c r="R87" s="40"/>
      <c r="S87" s="42"/>
      <c r="T87" s="57"/>
      <c r="U87" s="42"/>
      <c r="V87" s="40"/>
      <c r="W87" s="42"/>
      <c r="X87" s="40"/>
      <c r="Y87" s="42"/>
      <c r="Z87" s="40"/>
      <c r="AA87" s="77"/>
      <c r="AB87" s="71"/>
      <c r="AC87" s="71"/>
      <c r="AD87" s="71"/>
      <c r="AE87" s="71"/>
    </row>
    <row r="88" spans="1:31" ht="17.100000000000001" customHeight="1" thickTop="1" thickBot="1">
      <c r="A88" s="108">
        <v>2</v>
      </c>
      <c r="B88" s="81" t="s">
        <v>81</v>
      </c>
      <c r="C88" s="12" t="s">
        <v>94</v>
      </c>
      <c r="D88" s="47"/>
      <c r="E88" s="82"/>
      <c r="F88" s="83">
        <v>2</v>
      </c>
      <c r="G88" s="84">
        <f>SUM(H88:N88)</f>
        <v>30</v>
      </c>
      <c r="H88" s="85"/>
      <c r="I88" s="86">
        <v>30</v>
      </c>
      <c r="J88" s="86"/>
      <c r="K88" s="86"/>
      <c r="L88" s="86"/>
      <c r="M88" s="86"/>
      <c r="N88" s="87"/>
      <c r="O88" s="85"/>
      <c r="P88" s="87"/>
      <c r="Q88" s="88"/>
      <c r="R88" s="89">
        <v>30</v>
      </c>
      <c r="S88" s="85"/>
      <c r="T88" s="87"/>
      <c r="U88" s="88"/>
      <c r="V88" s="89"/>
      <c r="W88" s="85"/>
      <c r="X88" s="87"/>
      <c r="Y88" s="88"/>
      <c r="Z88" s="87"/>
      <c r="AA88" s="80"/>
      <c r="AB88" s="71"/>
      <c r="AC88" s="71"/>
      <c r="AD88" s="71"/>
      <c r="AE88" s="71"/>
    </row>
    <row r="89" spans="1:31" s="140" customFormat="1" ht="17.100000000000001" customHeight="1" thickTop="1" thickBot="1">
      <c r="A89" s="226" t="s">
        <v>11</v>
      </c>
      <c r="B89" s="227"/>
      <c r="C89" s="169"/>
      <c r="D89" s="170">
        <f>SUM(D87:D88)</f>
        <v>0</v>
      </c>
      <c r="E89" s="171"/>
      <c r="F89" s="171"/>
      <c r="G89" s="170">
        <f t="shared" ref="G89:AE89" si="21">SUM(G87:G88)</f>
        <v>60</v>
      </c>
      <c r="H89" s="172">
        <f t="shared" si="21"/>
        <v>0</v>
      </c>
      <c r="I89" s="173">
        <f t="shared" si="21"/>
        <v>60</v>
      </c>
      <c r="J89" s="173">
        <f t="shared" si="21"/>
        <v>0</v>
      </c>
      <c r="K89" s="173">
        <f t="shared" si="21"/>
        <v>0</v>
      </c>
      <c r="L89" s="173">
        <f t="shared" si="21"/>
        <v>0</v>
      </c>
      <c r="M89" s="173">
        <f t="shared" si="21"/>
        <v>0</v>
      </c>
      <c r="N89" s="173">
        <f t="shared" si="21"/>
        <v>0</v>
      </c>
      <c r="O89" s="172">
        <f t="shared" si="21"/>
        <v>0</v>
      </c>
      <c r="P89" s="174">
        <f t="shared" si="21"/>
        <v>30</v>
      </c>
      <c r="Q89" s="172">
        <f t="shared" si="21"/>
        <v>0</v>
      </c>
      <c r="R89" s="174">
        <f t="shared" si="21"/>
        <v>30</v>
      </c>
      <c r="S89" s="172">
        <f t="shared" si="21"/>
        <v>0</v>
      </c>
      <c r="T89" s="174">
        <f t="shared" si="21"/>
        <v>0</v>
      </c>
      <c r="U89" s="172">
        <f t="shared" si="21"/>
        <v>0</v>
      </c>
      <c r="V89" s="174">
        <f t="shared" si="21"/>
        <v>0</v>
      </c>
      <c r="W89" s="172">
        <f t="shared" si="21"/>
        <v>0</v>
      </c>
      <c r="X89" s="174">
        <f t="shared" si="21"/>
        <v>0</v>
      </c>
      <c r="Y89" s="172">
        <f t="shared" si="21"/>
        <v>0</v>
      </c>
      <c r="Z89" s="174">
        <f t="shared" si="21"/>
        <v>0</v>
      </c>
      <c r="AA89" s="174">
        <f t="shared" si="21"/>
        <v>0</v>
      </c>
      <c r="AB89" s="174">
        <f t="shared" si="21"/>
        <v>0</v>
      </c>
      <c r="AC89" s="174">
        <f t="shared" si="21"/>
        <v>0</v>
      </c>
      <c r="AD89" s="174">
        <f t="shared" si="21"/>
        <v>0</v>
      </c>
      <c r="AE89" s="174">
        <f t="shared" si="21"/>
        <v>0</v>
      </c>
    </row>
    <row r="90" spans="1:31" s="50" customFormat="1" ht="17.100000000000001" customHeight="1" thickTop="1" thickBot="1">
      <c r="A90" s="228" t="s">
        <v>14</v>
      </c>
      <c r="B90" s="229"/>
      <c r="C90" s="93"/>
      <c r="D90" s="90">
        <f>D89+D60+D19+D56+D36+D14+D27+D31+D40+D48+D52+D85+D78+D71+D65</f>
        <v>180</v>
      </c>
      <c r="E90" s="230"/>
      <c r="F90" s="231"/>
      <c r="G90" s="90">
        <f t="shared" ref="G90:AE90" si="22">G89+G60+G19+G56+G36+G14+G27+G31+G40+G48+G52+G85+G78+G71+G65</f>
        <v>1945</v>
      </c>
      <c r="H90" s="203">
        <f t="shared" si="22"/>
        <v>490</v>
      </c>
      <c r="I90" s="205">
        <f t="shared" si="22"/>
        <v>390</v>
      </c>
      <c r="J90" s="205">
        <f t="shared" si="22"/>
        <v>30</v>
      </c>
      <c r="K90" s="205">
        <f t="shared" si="22"/>
        <v>615</v>
      </c>
      <c r="L90" s="205">
        <f t="shared" si="22"/>
        <v>120</v>
      </c>
      <c r="M90" s="205">
        <f t="shared" si="22"/>
        <v>45</v>
      </c>
      <c r="N90" s="204">
        <f t="shared" si="22"/>
        <v>255</v>
      </c>
      <c r="O90" s="203">
        <f t="shared" si="22"/>
        <v>100</v>
      </c>
      <c r="P90" s="204">
        <f t="shared" si="22"/>
        <v>225</v>
      </c>
      <c r="Q90" s="203">
        <f t="shared" si="22"/>
        <v>165</v>
      </c>
      <c r="R90" s="204">
        <f t="shared" si="22"/>
        <v>240</v>
      </c>
      <c r="S90" s="203">
        <f t="shared" si="22"/>
        <v>60</v>
      </c>
      <c r="T90" s="204">
        <f t="shared" si="22"/>
        <v>420</v>
      </c>
      <c r="U90" s="203">
        <f t="shared" si="22"/>
        <v>105</v>
      </c>
      <c r="V90" s="204">
        <f t="shared" si="22"/>
        <v>345</v>
      </c>
      <c r="W90" s="203">
        <f t="shared" si="22"/>
        <v>60</v>
      </c>
      <c r="X90" s="204">
        <f t="shared" si="22"/>
        <v>180</v>
      </c>
      <c r="Y90" s="203">
        <f t="shared" si="22"/>
        <v>0</v>
      </c>
      <c r="Z90" s="204">
        <f t="shared" si="22"/>
        <v>45</v>
      </c>
      <c r="AA90" s="90">
        <f t="shared" si="22"/>
        <v>62</v>
      </c>
      <c r="AB90" s="90">
        <f t="shared" si="22"/>
        <v>108.70000000000002</v>
      </c>
      <c r="AC90" s="90">
        <f t="shared" si="22"/>
        <v>9</v>
      </c>
      <c r="AD90" s="90">
        <f t="shared" si="22"/>
        <v>0</v>
      </c>
      <c r="AE90" s="90">
        <f t="shared" si="22"/>
        <v>113.8</v>
      </c>
    </row>
    <row r="91" spans="1:31" ht="17.100000000000001" customHeight="1" thickTop="1">
      <c r="A91" s="232"/>
      <c r="B91" s="232"/>
      <c r="C91" s="232"/>
      <c r="D91" s="232"/>
      <c r="E91" s="232"/>
      <c r="F91" s="232"/>
      <c r="G91" s="232"/>
      <c r="H91" s="232"/>
      <c r="I91" s="232"/>
      <c r="J91" s="232"/>
      <c r="K91" s="232"/>
      <c r="L91" s="232"/>
      <c r="M91" s="232"/>
      <c r="N91" s="232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E91" s="91"/>
    </row>
    <row r="92" spans="1:31" ht="12.95" customHeight="1" thickBot="1">
      <c r="A92" s="96"/>
      <c r="B92" s="96"/>
      <c r="C92" s="97"/>
      <c r="D92" s="96"/>
      <c r="E92" s="96" t="s">
        <v>16</v>
      </c>
      <c r="F92" s="98"/>
      <c r="G92" s="99">
        <f>SUM(O90:Z90)</f>
        <v>1945</v>
      </c>
      <c r="H92" s="98"/>
      <c r="I92" s="98"/>
      <c r="J92" s="98"/>
      <c r="K92" s="98"/>
      <c r="L92" s="98"/>
      <c r="M92" s="98"/>
      <c r="N92" s="98"/>
      <c r="O92" s="233"/>
      <c r="P92" s="233"/>
      <c r="Q92" s="233"/>
      <c r="R92" s="233"/>
      <c r="S92" s="233"/>
      <c r="T92" s="233"/>
      <c r="U92" s="233"/>
      <c r="V92" s="233"/>
      <c r="W92" s="233"/>
      <c r="X92" s="233"/>
      <c r="Y92" s="233"/>
      <c r="Z92" s="233"/>
      <c r="AA92" s="100"/>
      <c r="AB92" s="100"/>
      <c r="AC92" s="100"/>
      <c r="AD92" s="100"/>
      <c r="AE92" s="101"/>
    </row>
    <row r="93" spans="1:31" ht="13.5" customHeight="1" thickTop="1" thickBot="1">
      <c r="A93" s="96"/>
      <c r="B93" s="96"/>
      <c r="C93" s="97"/>
      <c r="D93" s="96"/>
      <c r="E93" s="96" t="s">
        <v>17</v>
      </c>
      <c r="F93" s="96"/>
      <c r="G93" s="99">
        <f>SUM(H90:N90)</f>
        <v>1945</v>
      </c>
      <c r="H93" s="96"/>
      <c r="I93" s="98"/>
      <c r="J93" s="234" t="s">
        <v>13</v>
      </c>
      <c r="K93" s="234"/>
      <c r="L93" s="234"/>
      <c r="M93" s="234"/>
      <c r="N93" s="235"/>
      <c r="O93" s="102">
        <f>COUNTIF($E8:$E88,1)</f>
        <v>4</v>
      </c>
      <c r="P93" s="103">
        <f>COUNTIF($F8:$F88,1)</f>
        <v>6</v>
      </c>
      <c r="Q93" s="102">
        <f>COUNTIF($E8:$E88,2)</f>
        <v>4</v>
      </c>
      <c r="R93" s="103">
        <f>COUNTIF($F8:$F88,2)</f>
        <v>6</v>
      </c>
      <c r="S93" s="102">
        <f>COUNTIF($E8:$E91,3)</f>
        <v>3</v>
      </c>
      <c r="T93" s="103">
        <f>COUNTIF($F8:$F91,3)</f>
        <v>8</v>
      </c>
      <c r="U93" s="102">
        <f>COUNTIF($E8:$E91,4)</f>
        <v>3</v>
      </c>
      <c r="V93" s="103">
        <f>COUNTIF($F8:$F91,4)</f>
        <v>8</v>
      </c>
      <c r="W93" s="102">
        <f>COUNTIF($E8:$E91,5)</f>
        <v>2</v>
      </c>
      <c r="X93" s="103">
        <f>COUNTIF($F8:$F91,5)</f>
        <v>7</v>
      </c>
      <c r="Y93" s="102">
        <f>COUNTIF($E8:$E91,6)</f>
        <v>0</v>
      </c>
      <c r="Z93" s="103">
        <f>COUNTIF($F8:$F91,6)</f>
        <v>2</v>
      </c>
      <c r="AA93" s="100"/>
      <c r="AB93" s="100"/>
      <c r="AC93" s="100"/>
      <c r="AD93" s="100"/>
      <c r="AE93" s="101"/>
    </row>
    <row r="94" spans="1:31" ht="12.95" customHeight="1" thickTop="1">
      <c r="A94" s="126"/>
      <c r="B94" s="98"/>
      <c r="C94" s="104"/>
      <c r="D94" s="98"/>
      <c r="E94" s="98"/>
      <c r="F94" s="98"/>
      <c r="G94" s="105" t="str">
        <f>IF(G92=G93,"","BŁĄD !!! SPRAWDŹ WIERSZ OGÓŁEM")</f>
        <v/>
      </c>
      <c r="H94" s="98"/>
      <c r="I94" s="98"/>
      <c r="J94" s="98"/>
      <c r="K94" s="98"/>
      <c r="L94" s="98"/>
      <c r="M94" s="98"/>
      <c r="N94" s="98"/>
      <c r="O94" s="98" t="str">
        <f>IF(O93&gt;8,"za dużo E","")</f>
        <v/>
      </c>
      <c r="P94" s="98"/>
      <c r="Q94" s="98" t="str">
        <f>IF(Q93&gt;8,"za dużo E","")</f>
        <v/>
      </c>
      <c r="R94" s="98"/>
      <c r="S94" s="98" t="str">
        <f>IF(S93&gt;8,"za dużo E","")</f>
        <v/>
      </c>
      <c r="T94" s="98"/>
      <c r="U94" s="98" t="str">
        <f>IF(U93&gt;8,"za dużo E","")</f>
        <v/>
      </c>
      <c r="V94" s="98"/>
      <c r="W94" s="98" t="str">
        <f>IF(W93&gt;8,"za dużo E","")</f>
        <v/>
      </c>
      <c r="X94" s="98"/>
      <c r="Y94" s="98" t="str">
        <f>IF(Y93&gt;8,"za dużo E","")</f>
        <v/>
      </c>
      <c r="Z94" s="98"/>
      <c r="AA94" s="100"/>
      <c r="AB94" s="100"/>
      <c r="AC94" s="100"/>
      <c r="AD94" s="100"/>
      <c r="AE94" s="101"/>
    </row>
    <row r="95" spans="1:31" ht="12.95" customHeight="1">
      <c r="A95" s="126" t="s">
        <v>168</v>
      </c>
      <c r="B95" s="98"/>
      <c r="C95" s="104"/>
      <c r="D95" s="98"/>
      <c r="E95" s="98"/>
      <c r="F95" s="98"/>
      <c r="G95" s="105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  <c r="X95" s="98"/>
      <c r="Y95" s="98"/>
      <c r="Z95" s="98"/>
      <c r="AA95" s="100"/>
      <c r="AB95" s="100"/>
      <c r="AC95" s="100"/>
      <c r="AD95" s="100"/>
      <c r="AE95" s="101"/>
    </row>
    <row r="96" spans="1:31" ht="12.95" customHeight="1">
      <c r="A96" s="98"/>
      <c r="B96" s="98"/>
      <c r="C96" s="104"/>
      <c r="D96" s="98"/>
      <c r="E96" s="98"/>
      <c r="F96" s="98"/>
      <c r="G96" s="105"/>
      <c r="H96" s="98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  <c r="T96" s="98"/>
      <c r="U96" s="98"/>
      <c r="V96" s="98"/>
      <c r="W96" s="98"/>
      <c r="X96" s="98"/>
      <c r="Y96" s="98"/>
      <c r="Z96" s="98"/>
      <c r="AA96" s="100"/>
      <c r="AB96" s="100"/>
      <c r="AC96" s="100"/>
      <c r="AD96" s="100"/>
      <c r="AE96" s="101"/>
    </row>
    <row r="97" spans="1:31" ht="17.100000000000001" customHeight="1">
      <c r="A97" s="220" t="s">
        <v>38</v>
      </c>
      <c r="B97" s="221"/>
      <c r="C97" s="221"/>
      <c r="D97" s="221"/>
      <c r="E97" s="221"/>
      <c r="F97" s="221"/>
      <c r="G97" s="221"/>
      <c r="H97" s="221"/>
      <c r="I97" s="221"/>
      <c r="J97" s="221"/>
      <c r="K97" s="221"/>
      <c r="L97" s="221"/>
      <c r="M97" s="221"/>
      <c r="N97" s="221"/>
      <c r="O97" s="221"/>
      <c r="P97" s="221"/>
      <c r="Q97" s="221"/>
      <c r="R97" s="221"/>
      <c r="S97" s="221"/>
      <c r="T97" s="221"/>
      <c r="U97" s="221"/>
      <c r="V97" s="221"/>
      <c r="W97" s="221"/>
      <c r="X97" s="221"/>
      <c r="Y97" s="221"/>
      <c r="Z97" s="221"/>
      <c r="AA97" s="221"/>
      <c r="AB97" s="221"/>
      <c r="AC97" s="221"/>
      <c r="AD97" s="221"/>
      <c r="AE97" s="222"/>
    </row>
    <row r="98" spans="1:31" ht="17.100000000000001" customHeight="1">
      <c r="A98" s="223"/>
      <c r="B98" s="224"/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5"/>
    </row>
    <row r="99" spans="1:31" ht="17.100000000000001" customHeight="1">
      <c r="A99" s="211" t="s">
        <v>29</v>
      </c>
      <c r="B99" s="212"/>
      <c r="C99" s="212"/>
      <c r="D99" s="212"/>
      <c r="E99" s="212"/>
      <c r="F99" s="212"/>
      <c r="G99" s="212"/>
      <c r="H99" s="212"/>
      <c r="I99" s="212"/>
      <c r="J99" s="212"/>
      <c r="K99" s="212"/>
      <c r="L99" s="212"/>
      <c r="M99" s="212"/>
      <c r="N99" s="212"/>
      <c r="O99" s="212"/>
      <c r="P99" s="212"/>
      <c r="Q99" s="212"/>
      <c r="R99" s="212"/>
      <c r="S99" s="212"/>
      <c r="T99" s="212"/>
      <c r="U99" s="213" t="s">
        <v>172</v>
      </c>
      <c r="V99" s="214"/>
      <c r="W99" s="214"/>
      <c r="X99" s="214"/>
      <c r="Y99" s="214"/>
      <c r="Z99" s="214"/>
      <c r="AA99" s="214"/>
      <c r="AB99" s="214"/>
      <c r="AC99" s="214"/>
      <c r="AD99" s="214"/>
      <c r="AE99" s="215"/>
    </row>
    <row r="100" spans="1:31" ht="31.5" customHeight="1">
      <c r="A100" s="212"/>
      <c r="B100" s="212"/>
      <c r="C100" s="212"/>
      <c r="D100" s="212"/>
      <c r="E100" s="212"/>
      <c r="F100" s="212"/>
      <c r="G100" s="212"/>
      <c r="H100" s="212"/>
      <c r="I100" s="212"/>
      <c r="J100" s="212"/>
      <c r="K100" s="212"/>
      <c r="L100" s="212"/>
      <c r="M100" s="212"/>
      <c r="N100" s="212"/>
      <c r="O100" s="212"/>
      <c r="P100" s="212"/>
      <c r="Q100" s="212"/>
      <c r="R100" s="212"/>
      <c r="S100" s="212"/>
      <c r="T100" s="212"/>
      <c r="U100" s="216"/>
      <c r="V100" s="217"/>
      <c r="W100" s="217"/>
      <c r="X100" s="217"/>
      <c r="Y100" s="217"/>
      <c r="Z100" s="217"/>
      <c r="AA100" s="217"/>
      <c r="AB100" s="217"/>
      <c r="AC100" s="217"/>
      <c r="AD100" s="217"/>
      <c r="AE100" s="218"/>
    </row>
    <row r="101" spans="1:31" ht="30.75" customHeight="1">
      <c r="A101" s="211" t="s">
        <v>39</v>
      </c>
      <c r="B101" s="211"/>
      <c r="C101" s="211"/>
      <c r="D101" s="211"/>
      <c r="E101" s="211"/>
      <c r="F101" s="211"/>
      <c r="G101" s="211"/>
      <c r="H101" s="211"/>
      <c r="I101" s="211"/>
      <c r="J101" s="211"/>
      <c r="K101" s="211"/>
      <c r="L101" s="211"/>
      <c r="M101" s="211"/>
      <c r="N101" s="211"/>
      <c r="O101" s="211"/>
      <c r="P101" s="211"/>
      <c r="Q101" s="211"/>
      <c r="R101" s="211"/>
      <c r="S101" s="211"/>
      <c r="T101" s="211"/>
      <c r="U101" s="211"/>
      <c r="V101" s="211"/>
      <c r="W101" s="211"/>
      <c r="X101" s="211"/>
      <c r="Y101" s="211"/>
      <c r="Z101" s="211"/>
      <c r="AA101" s="219">
        <f>(AA90/D90)*100</f>
        <v>34.444444444444443</v>
      </c>
      <c r="AB101" s="219"/>
      <c r="AC101" s="219"/>
      <c r="AD101" s="219"/>
      <c r="AE101" s="219"/>
    </row>
    <row r="102" spans="1:31" ht="28.5" customHeight="1">
      <c r="A102" s="211" t="s">
        <v>30</v>
      </c>
      <c r="B102" s="211"/>
      <c r="C102" s="211"/>
      <c r="D102" s="211"/>
      <c r="E102" s="211"/>
      <c r="F102" s="211"/>
      <c r="G102" s="211"/>
      <c r="H102" s="211"/>
      <c r="I102" s="211"/>
      <c r="J102" s="211"/>
      <c r="K102" s="211"/>
      <c r="L102" s="211"/>
      <c r="M102" s="211"/>
      <c r="N102" s="211"/>
      <c r="O102" s="211"/>
      <c r="P102" s="211"/>
      <c r="Q102" s="211"/>
      <c r="R102" s="211"/>
      <c r="S102" s="211"/>
      <c r="T102" s="211"/>
      <c r="U102" s="211"/>
      <c r="V102" s="211"/>
      <c r="W102" s="211"/>
      <c r="X102" s="211"/>
      <c r="Y102" s="211"/>
      <c r="Z102" s="211"/>
      <c r="AA102" s="219">
        <f>(AB90/D90)*100</f>
        <v>60.3888888888889</v>
      </c>
      <c r="AB102" s="219"/>
      <c r="AC102" s="219"/>
      <c r="AD102" s="219"/>
      <c r="AE102" s="219"/>
    </row>
    <row r="103" spans="1:31" ht="17.100000000000001" customHeight="1">
      <c r="A103" s="207" t="s">
        <v>33</v>
      </c>
      <c r="B103" s="207"/>
      <c r="C103" s="207"/>
      <c r="D103" s="207"/>
      <c r="E103" s="207"/>
      <c r="F103" s="207"/>
      <c r="G103" s="207"/>
      <c r="H103" s="207"/>
      <c r="I103" s="207"/>
      <c r="J103" s="207"/>
      <c r="K103" s="207"/>
      <c r="L103" s="207"/>
      <c r="M103" s="207"/>
      <c r="N103" s="207"/>
      <c r="O103" s="207"/>
      <c r="P103" s="207"/>
      <c r="Q103" s="207"/>
      <c r="R103" s="207"/>
      <c r="S103" s="207"/>
      <c r="T103" s="207"/>
      <c r="U103" s="207"/>
      <c r="V103" s="207"/>
      <c r="W103" s="207"/>
      <c r="X103" s="207"/>
      <c r="Y103" s="207"/>
      <c r="Z103" s="207"/>
      <c r="AA103" s="208">
        <f>AD90*100/D90</f>
        <v>0</v>
      </c>
      <c r="AB103" s="208"/>
      <c r="AC103" s="208"/>
      <c r="AD103" s="208"/>
      <c r="AE103" s="208"/>
    </row>
    <row r="104" spans="1:31" ht="30.75" customHeight="1">
      <c r="A104" s="207"/>
      <c r="B104" s="207"/>
      <c r="C104" s="207"/>
      <c r="D104" s="207"/>
      <c r="E104" s="207"/>
      <c r="F104" s="207"/>
      <c r="G104" s="207"/>
      <c r="H104" s="207"/>
      <c r="I104" s="207"/>
      <c r="J104" s="207"/>
      <c r="K104" s="207"/>
      <c r="L104" s="207"/>
      <c r="M104" s="207"/>
      <c r="N104" s="207"/>
      <c r="O104" s="207"/>
      <c r="P104" s="207"/>
      <c r="Q104" s="207"/>
      <c r="R104" s="207"/>
      <c r="S104" s="207"/>
      <c r="T104" s="207"/>
      <c r="U104" s="207"/>
      <c r="V104" s="207"/>
      <c r="W104" s="207"/>
      <c r="X104" s="207"/>
      <c r="Y104" s="207"/>
      <c r="Z104" s="207"/>
      <c r="AA104" s="208"/>
      <c r="AB104" s="208"/>
      <c r="AC104" s="208"/>
      <c r="AD104" s="208"/>
      <c r="AE104" s="208"/>
    </row>
    <row r="105" spans="1:31" ht="17.100000000000001" customHeight="1">
      <c r="A105" s="207" t="s">
        <v>31</v>
      </c>
      <c r="B105" s="209"/>
      <c r="C105" s="209"/>
      <c r="D105" s="209"/>
      <c r="E105" s="209"/>
      <c r="F105" s="209"/>
      <c r="G105" s="209"/>
      <c r="H105" s="209"/>
      <c r="I105" s="209"/>
      <c r="J105" s="209"/>
      <c r="K105" s="209"/>
      <c r="L105" s="209"/>
      <c r="M105" s="209"/>
      <c r="N105" s="209"/>
      <c r="O105" s="209"/>
      <c r="P105" s="209"/>
      <c r="Q105" s="209"/>
      <c r="R105" s="209"/>
      <c r="S105" s="209"/>
      <c r="T105" s="209"/>
      <c r="U105" s="209"/>
      <c r="V105" s="209"/>
      <c r="W105" s="209"/>
      <c r="X105" s="209"/>
      <c r="Y105" s="209"/>
      <c r="Z105" s="209"/>
      <c r="AA105" s="210">
        <f>AE90/D90*100</f>
        <v>63.222222222222221</v>
      </c>
      <c r="AB105" s="210"/>
      <c r="AC105" s="210"/>
      <c r="AD105" s="210"/>
      <c r="AE105" s="210"/>
    </row>
    <row r="106" spans="1:31" ht="17.100000000000001" customHeight="1">
      <c r="A106" s="209"/>
      <c r="B106" s="209"/>
      <c r="C106" s="209"/>
      <c r="D106" s="209"/>
      <c r="E106" s="209"/>
      <c r="F106" s="209"/>
      <c r="G106" s="209"/>
      <c r="H106" s="209"/>
      <c r="I106" s="209"/>
      <c r="J106" s="209"/>
      <c r="K106" s="209"/>
      <c r="L106" s="209"/>
      <c r="M106" s="209"/>
      <c r="N106" s="209"/>
      <c r="O106" s="209"/>
      <c r="P106" s="209"/>
      <c r="Q106" s="209"/>
      <c r="R106" s="209"/>
      <c r="S106" s="209"/>
      <c r="T106" s="209"/>
      <c r="U106" s="209"/>
      <c r="V106" s="209"/>
      <c r="W106" s="209"/>
      <c r="X106" s="209"/>
      <c r="Y106" s="209"/>
      <c r="Z106" s="209"/>
      <c r="AA106" s="210"/>
      <c r="AB106" s="210"/>
      <c r="AC106" s="210"/>
      <c r="AD106" s="210"/>
      <c r="AE106" s="210"/>
    </row>
    <row r="107" spans="1:31" ht="17.100000000000001" customHeight="1">
      <c r="G107" s="134"/>
      <c r="AA107" s="94"/>
      <c r="AB107" s="94"/>
      <c r="AC107" s="94"/>
      <c r="AD107" s="94"/>
      <c r="AE107" s="94"/>
    </row>
    <row r="108" spans="1:31" ht="17.100000000000001" customHeight="1">
      <c r="G108" s="134"/>
      <c r="AA108" s="95"/>
      <c r="AB108" s="95"/>
      <c r="AC108" s="95"/>
      <c r="AD108" s="95"/>
      <c r="AE108" s="95"/>
    </row>
    <row r="109" spans="1:31" ht="17.100000000000001" customHeight="1">
      <c r="G109" s="134"/>
    </row>
    <row r="110" spans="1:31" ht="17.100000000000001" customHeight="1">
      <c r="G110" s="134"/>
    </row>
    <row r="111" spans="1:31" ht="17.100000000000001" customHeight="1">
      <c r="G111" s="134"/>
    </row>
    <row r="112" spans="1:31" ht="17.100000000000001" customHeight="1">
      <c r="G112" s="134"/>
    </row>
    <row r="113" spans="7:7" ht="17.100000000000001" customHeight="1">
      <c r="G113" s="134"/>
    </row>
    <row r="114" spans="7:7" ht="17.100000000000001" customHeight="1">
      <c r="G114" s="134"/>
    </row>
    <row r="115" spans="7:7" ht="17.100000000000001" customHeight="1">
      <c r="G115" s="134"/>
    </row>
    <row r="116" spans="7:7" ht="17.100000000000001" customHeight="1">
      <c r="G116" s="134"/>
    </row>
    <row r="117" spans="7:7" ht="17.100000000000001" customHeight="1">
      <c r="G117" s="134"/>
    </row>
    <row r="118" spans="7:7" ht="17.100000000000001" customHeight="1">
      <c r="G118" s="134"/>
    </row>
    <row r="119" spans="7:7" ht="17.100000000000001" customHeight="1">
      <c r="G119" s="134"/>
    </row>
    <row r="120" spans="7:7" ht="17.100000000000001" customHeight="1">
      <c r="G120" s="134"/>
    </row>
    <row r="121" spans="7:7" ht="17.100000000000001" customHeight="1">
      <c r="G121" s="134"/>
    </row>
    <row r="122" spans="7:7" ht="17.100000000000001" customHeight="1">
      <c r="G122" s="134"/>
    </row>
    <row r="123" spans="7:7" ht="17.100000000000001" customHeight="1">
      <c r="G123" s="134"/>
    </row>
    <row r="124" spans="7:7" ht="17.100000000000001" customHeight="1">
      <c r="G124" s="134"/>
    </row>
    <row r="125" spans="7:7" ht="17.100000000000001" customHeight="1">
      <c r="G125" s="134"/>
    </row>
    <row r="126" spans="7:7" ht="17.100000000000001" customHeight="1">
      <c r="G126" s="134"/>
    </row>
    <row r="127" spans="7:7" ht="17.100000000000001" customHeight="1">
      <c r="G127" s="134"/>
    </row>
    <row r="128" spans="7:7" ht="17.100000000000001" customHeight="1">
      <c r="G128" s="134"/>
    </row>
    <row r="129" spans="7:7" ht="17.100000000000001" customHeight="1">
      <c r="G129" s="134"/>
    </row>
    <row r="130" spans="7:7" ht="17.100000000000001" customHeight="1">
      <c r="G130" s="134"/>
    </row>
    <row r="131" spans="7:7" ht="17.100000000000001" customHeight="1">
      <c r="G131" s="134"/>
    </row>
    <row r="132" spans="7:7" ht="17.100000000000001" customHeight="1">
      <c r="G132" s="134"/>
    </row>
    <row r="133" spans="7:7" ht="17.100000000000001" customHeight="1">
      <c r="G133" s="134"/>
    </row>
    <row r="134" spans="7:7" ht="17.100000000000001" customHeight="1">
      <c r="G134" s="134"/>
    </row>
    <row r="135" spans="7:7" ht="17.100000000000001" customHeight="1">
      <c r="G135" s="134"/>
    </row>
    <row r="136" spans="7:7" ht="17.100000000000001" customHeight="1">
      <c r="G136" s="134"/>
    </row>
    <row r="137" spans="7:7" ht="17.100000000000001" customHeight="1">
      <c r="G137" s="134"/>
    </row>
    <row r="138" spans="7:7" ht="17.100000000000001" customHeight="1">
      <c r="G138" s="134"/>
    </row>
    <row r="139" spans="7:7" ht="17.100000000000001" customHeight="1">
      <c r="G139" s="134"/>
    </row>
    <row r="140" spans="7:7" ht="17.100000000000001" customHeight="1">
      <c r="G140" s="134"/>
    </row>
    <row r="141" spans="7:7" ht="17.100000000000001" customHeight="1">
      <c r="G141" s="134"/>
    </row>
    <row r="142" spans="7:7" ht="17.100000000000001" customHeight="1">
      <c r="G142" s="134"/>
    </row>
    <row r="143" spans="7:7" ht="17.100000000000001" customHeight="1">
      <c r="G143" s="134"/>
    </row>
    <row r="144" spans="7:7" ht="17.100000000000001" customHeight="1">
      <c r="G144" s="134"/>
    </row>
    <row r="145" spans="7:7" ht="17.100000000000001" customHeight="1">
      <c r="G145" s="134"/>
    </row>
    <row r="146" spans="7:7" ht="17.100000000000001" customHeight="1">
      <c r="G146" s="134"/>
    </row>
    <row r="147" spans="7:7" ht="17.100000000000001" customHeight="1">
      <c r="G147" s="134"/>
    </row>
    <row r="148" spans="7:7" ht="17.100000000000001" customHeight="1">
      <c r="G148" s="134"/>
    </row>
    <row r="149" spans="7:7" ht="17.100000000000001" customHeight="1">
      <c r="G149" s="134"/>
    </row>
    <row r="150" spans="7:7" ht="17.100000000000001" customHeight="1">
      <c r="G150" s="134"/>
    </row>
    <row r="151" spans="7:7" ht="17.100000000000001" customHeight="1">
      <c r="G151" s="134"/>
    </row>
    <row r="152" spans="7:7" ht="17.100000000000001" customHeight="1">
      <c r="G152" s="134"/>
    </row>
    <row r="153" spans="7:7" ht="17.100000000000001" customHeight="1">
      <c r="G153" s="134"/>
    </row>
    <row r="154" spans="7:7" ht="17.100000000000001" customHeight="1">
      <c r="G154" s="134"/>
    </row>
    <row r="155" spans="7:7" ht="17.100000000000001" customHeight="1">
      <c r="G155" s="134"/>
    </row>
    <row r="156" spans="7:7" ht="17.100000000000001" customHeight="1">
      <c r="G156" s="134"/>
    </row>
    <row r="157" spans="7:7" ht="17.100000000000001" customHeight="1">
      <c r="G157" s="134"/>
    </row>
    <row r="158" spans="7:7" ht="17.100000000000001" customHeight="1">
      <c r="G158" s="134"/>
    </row>
    <row r="159" spans="7:7" ht="17.100000000000001" customHeight="1">
      <c r="G159" s="134"/>
    </row>
    <row r="160" spans="7:7" ht="17.100000000000001" customHeight="1">
      <c r="G160" s="134"/>
    </row>
    <row r="161" spans="7:7" ht="17.100000000000001" customHeight="1">
      <c r="G161" s="134"/>
    </row>
    <row r="162" spans="7:7" ht="17.100000000000001" customHeight="1">
      <c r="G162" s="134"/>
    </row>
    <row r="163" spans="7:7">
      <c r="G163" s="134"/>
    </row>
    <row r="164" spans="7:7">
      <c r="G164" s="134"/>
    </row>
    <row r="165" spans="7:7">
      <c r="G165" s="134"/>
    </row>
    <row r="166" spans="7:7">
      <c r="G166" s="134"/>
    </row>
    <row r="167" spans="7:7">
      <c r="G167" s="134"/>
    </row>
    <row r="168" spans="7:7">
      <c r="G168" s="134"/>
    </row>
    <row r="169" spans="7:7">
      <c r="G169" s="134"/>
    </row>
    <row r="170" spans="7:7">
      <c r="G170" s="134"/>
    </row>
    <row r="171" spans="7:7">
      <c r="G171" s="134"/>
    </row>
    <row r="172" spans="7:7">
      <c r="G172" s="134"/>
    </row>
    <row r="173" spans="7:7">
      <c r="G173" s="134"/>
    </row>
    <row r="174" spans="7:7">
      <c r="G174" s="134"/>
    </row>
    <row r="175" spans="7:7">
      <c r="G175" s="134"/>
    </row>
    <row r="176" spans="7:7">
      <c r="G176" s="134"/>
    </row>
    <row r="177" spans="7:7">
      <c r="G177" s="134"/>
    </row>
    <row r="178" spans="7:7">
      <c r="G178" s="134"/>
    </row>
    <row r="179" spans="7:7">
      <c r="G179" s="134"/>
    </row>
    <row r="180" spans="7:7">
      <c r="G180" s="134"/>
    </row>
    <row r="181" spans="7:7">
      <c r="G181" s="134"/>
    </row>
    <row r="182" spans="7:7">
      <c r="G182" s="134"/>
    </row>
    <row r="183" spans="7:7">
      <c r="G183" s="134"/>
    </row>
    <row r="184" spans="7:7">
      <c r="G184" s="134"/>
    </row>
    <row r="185" spans="7:7">
      <c r="G185" s="134"/>
    </row>
    <row r="186" spans="7:7">
      <c r="G186" s="134"/>
    </row>
    <row r="187" spans="7:7">
      <c r="G187" s="134"/>
    </row>
    <row r="188" spans="7:7">
      <c r="G188" s="134"/>
    </row>
    <row r="189" spans="7:7">
      <c r="G189" s="134"/>
    </row>
    <row r="190" spans="7:7">
      <c r="G190" s="134"/>
    </row>
    <row r="191" spans="7:7">
      <c r="G191" s="134"/>
    </row>
    <row r="192" spans="7:7">
      <c r="G192" s="134"/>
    </row>
    <row r="193" spans="7:7">
      <c r="G193" s="134"/>
    </row>
    <row r="194" spans="7:7">
      <c r="G194" s="134"/>
    </row>
    <row r="195" spans="7:7">
      <c r="G195" s="134"/>
    </row>
    <row r="196" spans="7:7">
      <c r="G196" s="134"/>
    </row>
    <row r="197" spans="7:7">
      <c r="G197" s="134"/>
    </row>
    <row r="198" spans="7:7">
      <c r="G198" s="134"/>
    </row>
    <row r="199" spans="7:7">
      <c r="G199" s="134"/>
    </row>
    <row r="200" spans="7:7">
      <c r="G200" s="134"/>
    </row>
    <row r="201" spans="7:7">
      <c r="G201" s="134"/>
    </row>
    <row r="202" spans="7:7">
      <c r="G202" s="134"/>
    </row>
    <row r="203" spans="7:7">
      <c r="G203" s="134"/>
    </row>
    <row r="204" spans="7:7">
      <c r="G204" s="134"/>
    </row>
    <row r="205" spans="7:7">
      <c r="G205" s="134"/>
    </row>
    <row r="206" spans="7:7">
      <c r="G206" s="134"/>
    </row>
    <row r="207" spans="7:7">
      <c r="G207" s="134"/>
    </row>
    <row r="208" spans="7:7">
      <c r="G208" s="134"/>
    </row>
    <row r="209" spans="7:7">
      <c r="G209" s="134"/>
    </row>
    <row r="210" spans="7:7">
      <c r="G210" s="134"/>
    </row>
    <row r="211" spans="7:7">
      <c r="G211" s="134"/>
    </row>
    <row r="212" spans="7:7">
      <c r="G212" s="134"/>
    </row>
    <row r="213" spans="7:7">
      <c r="G213" s="134"/>
    </row>
    <row r="214" spans="7:7">
      <c r="G214" s="134"/>
    </row>
    <row r="215" spans="7:7">
      <c r="G215" s="134"/>
    </row>
    <row r="216" spans="7:7">
      <c r="G216" s="134"/>
    </row>
    <row r="217" spans="7:7">
      <c r="G217" s="134"/>
    </row>
    <row r="218" spans="7:7">
      <c r="G218" s="134"/>
    </row>
    <row r="219" spans="7:7">
      <c r="G219" s="134"/>
    </row>
    <row r="220" spans="7:7">
      <c r="G220" s="134"/>
    </row>
    <row r="221" spans="7:7">
      <c r="G221" s="134"/>
    </row>
    <row r="222" spans="7:7">
      <c r="G222" s="134"/>
    </row>
    <row r="223" spans="7:7">
      <c r="G223" s="134"/>
    </row>
    <row r="224" spans="7:7">
      <c r="G224" s="134"/>
    </row>
    <row r="225" spans="7:7">
      <c r="G225" s="134"/>
    </row>
    <row r="226" spans="7:7">
      <c r="G226" s="134"/>
    </row>
    <row r="227" spans="7:7">
      <c r="G227" s="134"/>
    </row>
    <row r="228" spans="7:7">
      <c r="G228" s="134"/>
    </row>
    <row r="229" spans="7:7">
      <c r="G229" s="134"/>
    </row>
    <row r="230" spans="7:7">
      <c r="G230" s="134"/>
    </row>
    <row r="231" spans="7:7">
      <c r="G231" s="134"/>
    </row>
    <row r="232" spans="7:7">
      <c r="G232" s="134"/>
    </row>
    <row r="233" spans="7:7">
      <c r="G233" s="134"/>
    </row>
    <row r="234" spans="7:7">
      <c r="G234" s="134"/>
    </row>
    <row r="235" spans="7:7">
      <c r="G235" s="134"/>
    </row>
    <row r="236" spans="7:7">
      <c r="G236" s="134"/>
    </row>
    <row r="237" spans="7:7">
      <c r="G237" s="134"/>
    </row>
    <row r="238" spans="7:7">
      <c r="G238" s="134"/>
    </row>
    <row r="239" spans="7:7">
      <c r="G239" s="134"/>
    </row>
    <row r="240" spans="7:7">
      <c r="G240" s="134"/>
    </row>
    <row r="241" spans="7:7">
      <c r="G241" s="134"/>
    </row>
    <row r="242" spans="7:7">
      <c r="G242" s="134"/>
    </row>
    <row r="243" spans="7:7">
      <c r="G243" s="134"/>
    </row>
    <row r="244" spans="7:7">
      <c r="G244" s="134"/>
    </row>
    <row r="245" spans="7:7">
      <c r="G245" s="134"/>
    </row>
    <row r="246" spans="7:7">
      <c r="G246" s="134"/>
    </row>
    <row r="247" spans="7:7">
      <c r="G247" s="134"/>
    </row>
    <row r="248" spans="7:7">
      <c r="G248" s="134"/>
    </row>
    <row r="249" spans="7:7">
      <c r="G249" s="134"/>
    </row>
    <row r="250" spans="7:7">
      <c r="G250" s="134"/>
    </row>
    <row r="251" spans="7:7">
      <c r="G251" s="134"/>
    </row>
    <row r="252" spans="7:7">
      <c r="G252" s="134"/>
    </row>
    <row r="253" spans="7:7">
      <c r="G253" s="134"/>
    </row>
    <row r="254" spans="7:7">
      <c r="G254" s="134"/>
    </row>
    <row r="255" spans="7:7">
      <c r="G255" s="134"/>
    </row>
    <row r="256" spans="7:7">
      <c r="G256" s="134"/>
    </row>
    <row r="257" spans="7:7">
      <c r="G257" s="134"/>
    </row>
    <row r="258" spans="7:7">
      <c r="G258" s="134"/>
    </row>
    <row r="259" spans="7:7">
      <c r="G259" s="134"/>
    </row>
    <row r="260" spans="7:7">
      <c r="G260" s="134"/>
    </row>
  </sheetData>
  <mergeCells count="57">
    <mergeCell ref="A28:AE28"/>
    <mergeCell ref="A31:B31"/>
    <mergeCell ref="A37:AE37"/>
    <mergeCell ref="A40:B40"/>
    <mergeCell ref="A41:AE41"/>
    <mergeCell ref="A1:I1"/>
    <mergeCell ref="A2:B2"/>
    <mergeCell ref="G3:N4"/>
    <mergeCell ref="O3:R3"/>
    <mergeCell ref="S3:V3"/>
    <mergeCell ref="A60:B60"/>
    <mergeCell ref="AA3:AE4"/>
    <mergeCell ref="Y4:Z4"/>
    <mergeCell ref="A7:AE7"/>
    <mergeCell ref="A14:B14"/>
    <mergeCell ref="A32:AE32"/>
    <mergeCell ref="A36:B36"/>
    <mergeCell ref="W3:Z3"/>
    <mergeCell ref="A53:AE53"/>
    <mergeCell ref="A56:B56"/>
    <mergeCell ref="A57:AE57"/>
    <mergeCell ref="A15:AE15"/>
    <mergeCell ref="A19:B19"/>
    <mergeCell ref="A20:AE20"/>
    <mergeCell ref="A49:AE49"/>
    <mergeCell ref="A52:B52"/>
    <mergeCell ref="A86:AE86"/>
    <mergeCell ref="A61:AE61"/>
    <mergeCell ref="A65:B65"/>
    <mergeCell ref="A66:AE66"/>
    <mergeCell ref="A71:B71"/>
    <mergeCell ref="A72:AE72"/>
    <mergeCell ref="A78:B78"/>
    <mergeCell ref="A79:AE79"/>
    <mergeCell ref="A85:B85"/>
    <mergeCell ref="A97:AE98"/>
    <mergeCell ref="A89:B89"/>
    <mergeCell ref="A90:B90"/>
    <mergeCell ref="E90:F90"/>
    <mergeCell ref="A91:N91"/>
    <mergeCell ref="O92:P92"/>
    <mergeCell ref="Q92:R92"/>
    <mergeCell ref="S92:T92"/>
    <mergeCell ref="U92:V92"/>
    <mergeCell ref="W92:X92"/>
    <mergeCell ref="Y92:Z92"/>
    <mergeCell ref="J93:N93"/>
    <mergeCell ref="A103:Z104"/>
    <mergeCell ref="AA103:AE104"/>
    <mergeCell ref="A105:Z106"/>
    <mergeCell ref="AA105:AE106"/>
    <mergeCell ref="A99:T100"/>
    <mergeCell ref="U99:AE100"/>
    <mergeCell ref="A101:Z101"/>
    <mergeCell ref="AA101:AE101"/>
    <mergeCell ref="A102:Z102"/>
    <mergeCell ref="AA102:AE102"/>
  </mergeCells>
  <printOptions horizontalCentered="1" gridLinesSet="0"/>
  <pageMargins left="0.23622047244094491" right="0.23622047244094491" top="0.59055118110236227" bottom="0.59055118110236227" header="0.19685039370078741" footer="0"/>
  <pageSetup paperSize="9" scale="75" fitToHeight="0" orientation="landscape" cellComments="asDisplayed" r:id="rId1"/>
  <headerFooter differentFirst="1" scaleWithDoc="0" alignWithMargins="0">
    <oddHeader xml:space="preserve">&amp;C
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INFO 2022-2023</vt:lpstr>
      <vt:lpstr>'INFO 2022-2023'!Obszar_wydruku</vt:lpstr>
      <vt:lpstr>'INFO 2022-2023'!Tytuły_wydruku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</dc:creator>
  <cp:lastModifiedBy>Użytkownik systemu Windows</cp:lastModifiedBy>
  <cp:lastPrinted>2022-01-31T20:29:43Z</cp:lastPrinted>
  <dcterms:created xsi:type="dcterms:W3CDTF">1998-05-26T18:21:06Z</dcterms:created>
  <dcterms:modified xsi:type="dcterms:W3CDTF">2022-01-31T20:39:49Z</dcterms:modified>
</cp:coreProperties>
</file>