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75" yWindow="60" windowWidth="9345" windowHeight="8130" tabRatio="501"/>
  </bookViews>
  <sheets>
    <sheet name="EURO 2022-2023" sheetId="1" r:id="rId1"/>
  </sheets>
  <definedNames>
    <definedName name="_xlnm._FilterDatabase" localSheetId="0" hidden="1">'EURO 2022-2023'!$A$6:$AM$130</definedName>
    <definedName name="_xlnm.Print_Area" localSheetId="0">'EURO 2022-2023'!$A$1:$AE$130</definedName>
    <definedName name="_xlnm.Print_Titles" localSheetId="0">'EURO 2022-2023'!$3:$6</definedName>
  </definedNames>
  <calcPr calcId="125725"/>
</workbook>
</file>

<file path=xl/calcChain.xml><?xml version="1.0" encoding="utf-8"?>
<calcChain xmlns="http://schemas.openxmlformats.org/spreadsheetml/2006/main">
  <c r="D18" i="1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P30" l="1"/>
  <c r="E116" l="1"/>
  <c r="AC30"/>
  <c r="AD30"/>
  <c r="AE30"/>
  <c r="AB30"/>
  <c r="T30"/>
  <c r="S30"/>
  <c r="R30"/>
  <c r="Q30"/>
  <c r="V30"/>
  <c r="I30"/>
  <c r="D30"/>
  <c r="G28"/>
  <c r="G27"/>
  <c r="AE88"/>
  <c r="AD88"/>
  <c r="AC88"/>
  <c r="AB88"/>
  <c r="AA88"/>
  <c r="Z88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D88"/>
  <c r="G87"/>
  <c r="G88" s="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D21"/>
  <c r="G20"/>
  <c r="G21" s="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J111"/>
  <c r="K111"/>
  <c r="L111"/>
  <c r="M111"/>
  <c r="I111"/>
  <c r="H111"/>
  <c r="D111"/>
  <c r="AA30"/>
  <c r="Z30"/>
  <c r="Y30"/>
  <c r="X30"/>
  <c r="W30"/>
  <c r="U30"/>
  <c r="O30"/>
  <c r="N30"/>
  <c r="M30"/>
  <c r="L30"/>
  <c r="K30"/>
  <c r="J30"/>
  <c r="H30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D107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D70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D103"/>
  <c r="AE99"/>
  <c r="AD99"/>
  <c r="AC99"/>
  <c r="AB99"/>
  <c r="AA99"/>
  <c r="Z99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D99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D91"/>
  <c r="D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J95"/>
  <c r="K95"/>
  <c r="L95"/>
  <c r="M95"/>
  <c r="I95"/>
  <c r="H95"/>
  <c r="G110"/>
  <c r="G109"/>
  <c r="G106"/>
  <c r="G105"/>
  <c r="G69"/>
  <c r="G68"/>
  <c r="G102"/>
  <c r="G101"/>
  <c r="G98"/>
  <c r="G97"/>
  <c r="G90"/>
  <c r="G93"/>
  <c r="G94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D85"/>
  <c r="G84"/>
  <c r="G85" s="1"/>
  <c r="AE82"/>
  <c r="AD82"/>
  <c r="AC82"/>
  <c r="AB82"/>
  <c r="AA82"/>
  <c r="Z82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D82"/>
  <c r="G81"/>
  <c r="G82" s="1"/>
  <c r="AE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D66"/>
  <c r="G65"/>
  <c r="G66" s="1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D76"/>
  <c r="G75"/>
  <c r="G76" s="1"/>
  <c r="AE63"/>
  <c r="AD63"/>
  <c r="AC63"/>
  <c r="AB63"/>
  <c r="AA63"/>
  <c r="Z63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D63"/>
  <c r="G62"/>
  <c r="G63" s="1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D79"/>
  <c r="G78"/>
  <c r="G79" s="1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D60"/>
  <c r="G59"/>
  <c r="G60" s="1"/>
  <c r="AE57"/>
  <c r="AD57"/>
  <c r="AC57"/>
  <c r="AB57"/>
  <c r="AA57"/>
  <c r="Z57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D57"/>
  <c r="G56"/>
  <c r="G57" s="1"/>
  <c r="AE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D54"/>
  <c r="G53"/>
  <c r="G54" s="1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D73"/>
  <c r="G72"/>
  <c r="G73" s="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D51"/>
  <c r="G50"/>
  <c r="G51" s="1"/>
  <c r="W119"/>
  <c r="W120" s="1"/>
  <c r="AA48"/>
  <c r="AB48"/>
  <c r="AC48"/>
  <c r="AD48"/>
  <c r="AE48"/>
  <c r="AA45"/>
  <c r="AB45"/>
  <c r="AC45"/>
  <c r="AD45"/>
  <c r="AE45"/>
  <c r="AA42"/>
  <c r="AB42"/>
  <c r="AC42"/>
  <c r="AD42"/>
  <c r="AE42"/>
  <c r="AA39"/>
  <c r="AB39"/>
  <c r="AC39"/>
  <c r="AD39"/>
  <c r="AE39"/>
  <c r="AA25"/>
  <c r="AB25"/>
  <c r="AC25"/>
  <c r="AD25"/>
  <c r="AE25"/>
  <c r="AA36"/>
  <c r="AB36"/>
  <c r="AC36"/>
  <c r="AD36"/>
  <c r="AE36"/>
  <c r="AA15"/>
  <c r="AB15"/>
  <c r="AC15"/>
  <c r="AD15"/>
  <c r="AE15"/>
  <c r="AA12"/>
  <c r="AB12"/>
  <c r="AC12"/>
  <c r="AD12"/>
  <c r="AE12"/>
  <c r="AA9"/>
  <c r="AB9"/>
  <c r="AC9"/>
  <c r="AD9"/>
  <c r="AE9"/>
  <c r="D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D48"/>
  <c r="G47"/>
  <c r="G48" s="1"/>
  <c r="G44"/>
  <c r="G45" s="1"/>
  <c r="G29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D42"/>
  <c r="G41"/>
  <c r="G42" s="1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D39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D25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D36"/>
  <c r="G38"/>
  <c r="G39" s="1"/>
  <c r="G24"/>
  <c r="G23"/>
  <c r="G35"/>
  <c r="G34"/>
  <c r="G33"/>
  <c r="G32"/>
  <c r="H9"/>
  <c r="G8"/>
  <c r="G9" s="1"/>
  <c r="M9"/>
  <c r="D15"/>
  <c r="P119"/>
  <c r="D9"/>
  <c r="Z119"/>
  <c r="X119"/>
  <c r="V119"/>
  <c r="T119"/>
  <c r="R119"/>
  <c r="L15"/>
  <c r="M15"/>
  <c r="N15"/>
  <c r="L12"/>
  <c r="M12"/>
  <c r="N12"/>
  <c r="I9"/>
  <c r="J9"/>
  <c r="K9"/>
  <c r="L9"/>
  <c r="N9"/>
  <c r="D12"/>
  <c r="Z15"/>
  <c r="Y15"/>
  <c r="X15"/>
  <c r="W15"/>
  <c r="V15"/>
  <c r="U15"/>
  <c r="T15"/>
  <c r="S15"/>
  <c r="R15"/>
  <c r="Q15"/>
  <c r="P15"/>
  <c r="O15"/>
  <c r="K15"/>
  <c r="J15"/>
  <c r="I15"/>
  <c r="H15"/>
  <c r="G14"/>
  <c r="G15" s="1"/>
  <c r="O9"/>
  <c r="O12"/>
  <c r="P9"/>
  <c r="P12"/>
  <c r="Q9"/>
  <c r="Q12"/>
  <c r="R9"/>
  <c r="R12"/>
  <c r="S9"/>
  <c r="S12"/>
  <c r="T9"/>
  <c r="T12"/>
  <c r="U9"/>
  <c r="U12"/>
  <c r="V9"/>
  <c r="V12"/>
  <c r="W9"/>
  <c r="W12"/>
  <c r="X9"/>
  <c r="X12"/>
  <c r="Y9"/>
  <c r="Y12"/>
  <c r="Z9"/>
  <c r="Z12"/>
  <c r="G17"/>
  <c r="G18" s="1"/>
  <c r="H12"/>
  <c r="I12"/>
  <c r="J12"/>
  <c r="K12"/>
  <c r="G11"/>
  <c r="G12" s="1"/>
  <c r="X116" l="1"/>
  <c r="T116"/>
  <c r="J116"/>
  <c r="K116"/>
  <c r="I116"/>
  <c r="M116"/>
  <c r="W116"/>
  <c r="S116"/>
  <c r="P116"/>
  <c r="N116"/>
  <c r="AC116"/>
  <c r="Z116"/>
  <c r="V116"/>
  <c r="R116"/>
  <c r="O116"/>
  <c r="H116"/>
  <c r="Q116"/>
  <c r="AD116"/>
  <c r="Y116"/>
  <c r="U116"/>
  <c r="L116"/>
  <c r="D116"/>
  <c r="AB116"/>
  <c r="AA116"/>
  <c r="AE116"/>
  <c r="G30"/>
  <c r="G36"/>
  <c r="G95"/>
  <c r="G70"/>
  <c r="G103"/>
  <c r="G107"/>
  <c r="Y119"/>
  <c r="Y120" s="1"/>
  <c r="Q119"/>
  <c r="Q120" s="1"/>
  <c r="O119"/>
  <c r="O120" s="1"/>
  <c r="G25"/>
  <c r="U119"/>
  <c r="U120" s="1"/>
  <c r="S119"/>
  <c r="S120" s="1"/>
  <c r="G91"/>
  <c r="G111"/>
  <c r="G99"/>
  <c r="G116" l="1"/>
  <c r="AA125"/>
  <c r="AA127"/>
  <c r="AA129"/>
  <c r="AA126"/>
  <c r="G118"/>
  <c r="G119"/>
  <c r="G120" l="1"/>
</calcChain>
</file>

<file path=xl/comments1.xml><?xml version="1.0" encoding="utf-8"?>
<comments xmlns="http://schemas.openxmlformats.org/spreadsheetml/2006/main">
  <authors>
    <author>Ewa</author>
  </authors>
  <commentList>
    <comment ref="W3" authorId="0">
      <text>
        <r>
          <rPr>
            <b/>
            <sz val="9"/>
            <color indexed="81"/>
            <rFont val="Tahoma"/>
            <family val="2"/>
            <charset val="238"/>
          </rPr>
          <t>WYKASOWAĆ</t>
        </r>
        <r>
          <rPr>
            <sz val="9"/>
            <color indexed="81"/>
            <rFont val="Tahoma"/>
            <family val="2"/>
            <charset val="238"/>
          </rPr>
          <t xml:space="preserve"> - DLA STUDIÓW DRUGIEGO STOPNIA (2-LETNICH)
</t>
        </r>
      </text>
    </comment>
    <comment ref="G5" authorId="0">
      <text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sz val="8"/>
            <color indexed="10"/>
            <rFont val="Tahoma"/>
            <family val="2"/>
            <charset val="238"/>
          </rPr>
          <t>UWAGA !!!</t>
        </r>
        <r>
          <rPr>
            <sz val="8"/>
            <color indexed="81"/>
            <rFont val="Tahoma"/>
            <family val="2"/>
            <charset val="238"/>
          </rPr>
          <t xml:space="preserve">
W KOLUMNIE </t>
        </r>
        <r>
          <rPr>
            <sz val="8"/>
            <color indexed="10"/>
            <rFont val="Tahoma"/>
            <family val="2"/>
            <charset val="238"/>
          </rPr>
          <t>"7</t>
        </r>
        <r>
          <rPr>
            <b/>
            <sz val="8"/>
            <color indexed="10"/>
            <rFont val="Tahoma"/>
            <family val="2"/>
            <charset val="238"/>
          </rPr>
          <t>"</t>
        </r>
        <r>
          <rPr>
            <sz val="8"/>
            <color indexed="81"/>
            <rFont val="Tahoma"/>
            <family val="2"/>
            <charset val="238"/>
          </rPr>
          <t xml:space="preserve"> SĄ FORMUŁY :
1)</t>
        </r>
        <r>
          <rPr>
            <b/>
            <sz val="8"/>
            <color indexed="81"/>
            <rFont val="Tahoma"/>
            <family val="2"/>
            <charset val="238"/>
          </rPr>
          <t xml:space="preserve"> NIE KASOWAĆ
2) NIC NIE WPISYWAĆ - formuła zlicza wartości od kolumny</t>
        </r>
        <r>
          <rPr>
            <b/>
            <sz val="8"/>
            <color indexed="10"/>
            <rFont val="Tahoma"/>
            <family val="2"/>
            <charset val="238"/>
          </rPr>
          <t xml:space="preserve"> " 8" do "14"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A112" authorId="0">
      <text>
        <r>
          <rPr>
            <b/>
            <sz val="9"/>
            <color indexed="81"/>
            <rFont val="Tahoma"/>
            <family val="2"/>
            <charset val="238"/>
          </rPr>
          <t>usunąć - w przypadku, gdy program nie przewiduje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<sst xmlns="http://schemas.openxmlformats.org/spreadsheetml/2006/main" count="248" uniqueCount="175">
  <si>
    <t>I rok</t>
  </si>
  <si>
    <t>II rok</t>
  </si>
  <si>
    <t>III rok</t>
  </si>
  <si>
    <t>Liczba godzin zajęć</t>
  </si>
  <si>
    <t>1 sem.</t>
  </si>
  <si>
    <t>2 sem.</t>
  </si>
  <si>
    <t>3 sem.</t>
  </si>
  <si>
    <t>4 sem.</t>
  </si>
  <si>
    <t>5 sem.</t>
  </si>
  <si>
    <t>6 sem.</t>
  </si>
  <si>
    <t>L.P.</t>
  </si>
  <si>
    <t>RAZEM</t>
  </si>
  <si>
    <t>WYKŁADY</t>
  </si>
  <si>
    <t>liczba egz./zal.</t>
  </si>
  <si>
    <t>OGÓŁEM</t>
  </si>
  <si>
    <t>punkty ECTS</t>
  </si>
  <si>
    <t>suma kontrolna 1</t>
  </si>
  <si>
    <t>suma kontrolna 2</t>
  </si>
  <si>
    <t>Ć/K/L/LEK/SiP/ZT</t>
  </si>
  <si>
    <t>NAZWA GRUPY ZAJĘĆ/
NAZWA ZAJĘĆ</t>
  </si>
  <si>
    <t>do wyboru</t>
  </si>
  <si>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>YKŁADY</t>
    </r>
  </si>
  <si>
    <r>
      <rPr>
        <b/>
        <sz val="11"/>
        <rFont val="Times New Roman"/>
        <family val="1"/>
        <charset val="238"/>
      </rPr>
      <t>Ć</t>
    </r>
    <r>
      <rPr>
        <sz val="11"/>
        <rFont val="Times New Roman"/>
        <family val="1"/>
        <charset val="238"/>
      </rPr>
      <t>WICZENIA</t>
    </r>
  </si>
  <si>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>ONWERSATORIA</t>
    </r>
  </si>
  <si>
    <r>
      <rPr>
        <b/>
        <sz val="11"/>
        <rFont val="Times New Roman"/>
        <family val="1"/>
        <charset val="238"/>
      </rPr>
      <t>L</t>
    </r>
    <r>
      <rPr>
        <sz val="11"/>
        <rFont val="Times New Roman"/>
        <family val="1"/>
        <charset val="238"/>
      </rPr>
      <t>ABORATORIA</t>
    </r>
  </si>
  <si>
    <r>
      <rPr>
        <b/>
        <sz val="11"/>
        <rFont val="Times New Roman"/>
        <family val="1"/>
        <charset val="238"/>
      </rPr>
      <t>LEK</t>
    </r>
    <r>
      <rPr>
        <sz val="11"/>
        <rFont val="Times New Roman"/>
        <family val="1"/>
        <charset val="238"/>
      </rPr>
      <t>TORATY</t>
    </r>
  </si>
  <si>
    <t>Egzamin po semestrze</t>
  </si>
  <si>
    <t>Zaliczenie po semestrze</t>
  </si>
  <si>
    <t>z bezpośrednim udziałem nauczycieli 
akademickich lub innych osób 
prowadzących zajęcia i studentów</t>
  </si>
  <si>
    <t xml:space="preserve">z dziedziny nauk humanistycznych 
lub nauk społecznych* </t>
  </si>
  <si>
    <t>Procentowy udział liczby punktów ECTS każdej z dyscyplin, do których jest przyporządkowany kierunek studiów, w liczbie punktów ECTS koniecznej do ukończenia studiów, ze wskazaniem dyscypliny wiodącej.</t>
  </si>
  <si>
    <t>Dla studiów o profilu praktycznym – procentowy udział liczby punktów ECTS w ramach zajęć kształtujących umiejętności praktyczne w liczbie punktów ECTS koniecznej do ukończenia studiów, w wymiarze większym niż 50% liczby punktów ECTS koniecznej do ukończenia studiów.</t>
  </si>
  <si>
    <r>
      <rPr>
        <b/>
        <sz val="11"/>
        <rFont val="Times New Roman"/>
        <family val="1"/>
        <charset val="238"/>
      </rPr>
      <t>Z</t>
    </r>
    <r>
      <rPr>
        <sz val="11"/>
        <rFont val="Times New Roman"/>
        <family val="1"/>
        <charset val="238"/>
      </rPr>
      <t xml:space="preserve">AJĘCIA </t>
    </r>
    <r>
      <rPr>
        <b/>
        <sz val="11"/>
        <rFont val="Times New Roman"/>
        <family val="1"/>
        <charset val="238"/>
      </rPr>
      <t>T</t>
    </r>
    <r>
      <rPr>
        <sz val="11"/>
        <rFont val="Times New Roman"/>
        <family val="1"/>
        <charset val="238"/>
      </rPr>
      <t>ERENOWE</t>
    </r>
  </si>
  <si>
    <r>
      <rPr>
        <b/>
        <sz val="11"/>
        <rFont val="Times New Roman"/>
        <family val="1"/>
        <charset val="238"/>
      </rPr>
      <t>S</t>
    </r>
    <r>
      <rPr>
        <sz val="11"/>
        <rFont val="Times New Roman"/>
        <family val="1"/>
        <charset val="238"/>
      </rPr>
      <t>EMINARIA/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ROSEMINARIA</t>
    </r>
  </si>
  <si>
    <t>Dla studiów o profilu ogólnoakademickim – procentowy udział liczby punktów ECTS w ramach zajęć związanych z prowadzoną w uczelni działalnością naukową w dyscyplinie lub dyscyplinach, do których przyporządkowany jest kierunek studiów w liczbie punktów ECTS koniecznej do ukończenia studiów, w wymiarze większym niż 50% liczby punktów ECTS koniecznej do ukończenia studiów.</t>
  </si>
  <si>
    <t>kształtujących umiejętności praktyczne, 
dla studiów o profilu praktycznymn</t>
  </si>
  <si>
    <t>związanych z prowadzoną w uczelni 
działalnością naukową w dyscyplinie 
lub dyscyplinach, do których 
przyporządkowany jest kierunek studiów, 
dla studiów o profilu ogólnoakademickim</t>
  </si>
  <si>
    <t>Punkty ECTS uzyskiwane 
w ramach zajęć:</t>
  </si>
  <si>
    <t>KOD
ZAJĘĆ 
USOS</t>
  </si>
  <si>
    <t>* liczbę punktów ECTS, jaką student musi uzyskać w ramach zajęć z dziedziny nauk humanistycznych lub nauk społecznych, nie mniejszą niż 5 punktów ECTS – w przypadku kierunków studiów przyporządkowanych do dyscyplin w ramach dziedzin innych niż odpowiednio nauki humanistyczne lub nauki społeczne.</t>
  </si>
  <si>
    <t>Procentowy udział liczby punktów ECTS w ramach zajęć do wyboru w liczbie punktów ECTS koniecznej do ukończenia studiów, w wymiarze nie mniejszym niż 30% liczby punktów ECTS koniecznej do ukończenia studiów.</t>
  </si>
  <si>
    <t>Harmonogram realizacji programu studiów - Europeistyka</t>
  </si>
  <si>
    <t>forma studiów: stacjonarne</t>
  </si>
  <si>
    <t>Historia społeczna Europy</t>
  </si>
  <si>
    <t>1</t>
  </si>
  <si>
    <t>Prawo własności intelektualnej</t>
  </si>
  <si>
    <t>Ekonomia</t>
  </si>
  <si>
    <t>Fachowa terminologia w języku litewskim</t>
  </si>
  <si>
    <t>Język angielski cz.1</t>
  </si>
  <si>
    <t>2</t>
  </si>
  <si>
    <t>3</t>
  </si>
  <si>
    <t>4</t>
  </si>
  <si>
    <t>Język angielski cz.4</t>
  </si>
  <si>
    <t>Język angielski cz.2</t>
  </si>
  <si>
    <t>Język angielski cz.3</t>
  </si>
  <si>
    <t>Wychowanie fizyczne cz.1</t>
  </si>
  <si>
    <t>Wychowanie fizyczne cz.2</t>
  </si>
  <si>
    <t>Technologie informacyjne</t>
  </si>
  <si>
    <t>Mniejszości narodowe i etniczne w Europie</t>
  </si>
  <si>
    <t>Instytucje Unii Europejskiej</t>
  </si>
  <si>
    <t>Integracja europejska</t>
  </si>
  <si>
    <t>UE i jej wschodni sąsiedzi</t>
  </si>
  <si>
    <t>Prawo międzynarodowe publiczne</t>
  </si>
  <si>
    <t>Finanse i budżet UE</t>
  </si>
  <si>
    <t>Prawo Unii Europejskiej</t>
  </si>
  <si>
    <t>Systemy polityczne państw europejskich</t>
  </si>
  <si>
    <t>Ochrona praw człowieka w Radzie Europy i Unii Europejskiej</t>
  </si>
  <si>
    <t>Proseminarium</t>
  </si>
  <si>
    <t>Polityka społeczna w Europie</t>
  </si>
  <si>
    <t>5</t>
  </si>
  <si>
    <t>Prawo dyplomatyczne i konsularne</t>
  </si>
  <si>
    <t>Europejskie prawo gospodarcze</t>
  </si>
  <si>
    <t>Prowadzenie działalności gospodarczej w państwach członkowskich UE</t>
  </si>
  <si>
    <t>Marketing miast i regionów europejskich</t>
  </si>
  <si>
    <t>Polityka regionalna</t>
  </si>
  <si>
    <t>Międzynarodowe stosunki gospodarcze</t>
  </si>
  <si>
    <t>UE jako aktor stosunków międzynarodowych</t>
  </si>
  <si>
    <t>Podejmowanie zatrudnienia w krajach UE</t>
  </si>
  <si>
    <t>Sztuka negocjacji</t>
  </si>
  <si>
    <t>Seminarium cz.1</t>
  </si>
  <si>
    <t>Seminarium cz.2</t>
  </si>
  <si>
    <t>6</t>
  </si>
  <si>
    <t>Praktyka zawodowa cz.1 (1 miesiąc)</t>
  </si>
  <si>
    <t>Praktyka zawodowa cz.2 (1 miesiąc)</t>
  </si>
  <si>
    <t>Praktyka zawodowa cz.3 (4 miesiące)</t>
  </si>
  <si>
    <t>Grupa Zajęć_2 Prawo własności intelektualnej</t>
  </si>
  <si>
    <t>Grupa Zajęć_31 Seminarium</t>
  </si>
  <si>
    <t>Grupa Zajęć_32 Praktyki zawodowe</t>
  </si>
  <si>
    <t>400-US1-1FTJL</t>
  </si>
  <si>
    <t>400-US1-1JA1</t>
  </si>
  <si>
    <t>400-US1-1JA2</t>
  </si>
  <si>
    <t>400-US1-2JA3</t>
  </si>
  <si>
    <t>400-US1-2JA4</t>
  </si>
  <si>
    <t>400-US1-1WFI</t>
  </si>
  <si>
    <t>400-US1-1WFII</t>
  </si>
  <si>
    <t>400-US1-1TI</t>
  </si>
  <si>
    <t>400-US1-2FBU</t>
  </si>
  <si>
    <t>400-US1-2PSU</t>
  </si>
  <si>
    <t>400-US1-2OPC</t>
  </si>
  <si>
    <t>400-US1-2PRO</t>
  </si>
  <si>
    <t>400-US1-3PDK</t>
  </si>
  <si>
    <t xml:space="preserve">400-US1-3EPG </t>
  </si>
  <si>
    <t xml:space="preserve">400-US1-3PDC </t>
  </si>
  <si>
    <t>400-US1-3MMR</t>
  </si>
  <si>
    <t xml:space="preserve">400-US1-3POR </t>
  </si>
  <si>
    <t>400-US1-2MSG</t>
  </si>
  <si>
    <t>400-US1-3SD1</t>
  </si>
  <si>
    <t>400-US1-3SD2</t>
  </si>
  <si>
    <t>400-US1-2ASM</t>
  </si>
  <si>
    <t xml:space="preserve">400-US1-3PZK </t>
  </si>
  <si>
    <t>Procesy decyzyjne w UE</t>
  </si>
  <si>
    <t>400-US1-2PDU</t>
  </si>
  <si>
    <t>Systemy informacyjne w UE i RE</t>
  </si>
  <si>
    <t>400-US1-2SIN</t>
  </si>
  <si>
    <t>Programy i fundusze UE</t>
  </si>
  <si>
    <t>Dyplomacja wielostronna</t>
  </si>
  <si>
    <t xml:space="preserve">400-US1-3DWS </t>
  </si>
  <si>
    <t>400-US1-3ZGU</t>
  </si>
  <si>
    <t>Rynek wewnętrzny UE</t>
  </si>
  <si>
    <t xml:space="preserve">400-US1-3RWU </t>
  </si>
  <si>
    <t>Komunikacja społeczna</t>
  </si>
  <si>
    <t>400-US1-2SZN</t>
  </si>
  <si>
    <t>Repetytorium z języka polskiego 1</t>
  </si>
  <si>
    <t>Repetytorium z języka polskiego 2</t>
  </si>
  <si>
    <t>Repetytorium z języka polskiego 3</t>
  </si>
  <si>
    <t>400-US1-1RP1</t>
  </si>
  <si>
    <t>400-US1-1RP2</t>
  </si>
  <si>
    <t>Grupa Zajęć_3 Ekonomia</t>
  </si>
  <si>
    <t>Grupa Zajęć_4 Fachowa terminologia w języku litewskim</t>
  </si>
  <si>
    <t>Grupa Zajęć_6 Wychowanie fizyczne</t>
  </si>
  <si>
    <t>Grupa Zajęć_14 Prawo międzynarodowe publiczne</t>
  </si>
  <si>
    <t>Grupa Zajęć_15 Finanse i budżet UE</t>
  </si>
  <si>
    <t>Grupa Zajęć_16 Programy i fundusze UE</t>
  </si>
  <si>
    <t>400-US1-2PZ1</t>
  </si>
  <si>
    <t>400-US1-3PZ2</t>
  </si>
  <si>
    <t>400-US1-3PZ3</t>
  </si>
  <si>
    <t>Grupa Zajęć_26 Przestrzeń wolności, bezpieczeństwa i sprawiedliwości oraz zarządzanie granicami UE</t>
  </si>
  <si>
    <t>400-US1-1MNE</t>
  </si>
  <si>
    <t>400-US1-2RP3</t>
  </si>
  <si>
    <t>Przestrzeń wolności, bezpieczeństwa i sprawiedliwości oraz zarządzanie granicami UE</t>
  </si>
  <si>
    <t>400-US1-1PRW</t>
  </si>
  <si>
    <t>400-US1-1EKN</t>
  </si>
  <si>
    <t>400-US1-1INU</t>
  </si>
  <si>
    <t>400-US1-1IEU</t>
  </si>
  <si>
    <t>400-US1-1UES</t>
  </si>
  <si>
    <t>400-US1-1PMP</t>
  </si>
  <si>
    <t>400-US1-2SPP</t>
  </si>
  <si>
    <t>400-US1-2PEU</t>
  </si>
  <si>
    <t>400-US1-2PSE</t>
  </si>
  <si>
    <t>Grupa Zajęć_5 Komunikacja społeczna</t>
  </si>
  <si>
    <t>Grupa Zajęć_7 Repetytorium z języka polskiego</t>
  </si>
  <si>
    <t>Grupa Zajęć_8 Język angielski</t>
  </si>
  <si>
    <t>Grupa Zajęć_9 Technologie informacyjne</t>
  </si>
  <si>
    <t>Grupa Zajęć_10 Mniejszości narodowe i etniczne w Europie</t>
  </si>
  <si>
    <t>Grupa Zajęć_11 Instytucje Unii Europejskiej</t>
  </si>
  <si>
    <t>Grupa Zajęć_17 Systemy polityczne państw europejskich</t>
  </si>
  <si>
    <t>Grupa Zajęć_18 Ochrona praw człowieka w Radzie Europy i Unii Europejskiej</t>
  </si>
  <si>
    <t>Grupa Zajęć_20 Procesy decyzyjne w UE</t>
  </si>
  <si>
    <t>Grupa Zajęć_21 Systemy informacyjne w UE i RE</t>
  </si>
  <si>
    <t>Grupa Zajęć_22 Prawo Unii Europejskiej</t>
  </si>
  <si>
    <t>Grupa Zajęć_23 Proseminarium</t>
  </si>
  <si>
    <t>Grupa Zajęć_24 Polityka społeczna w Europie</t>
  </si>
  <si>
    <t>Grupa Zajęć_25 Sztuka negocjacji</t>
  </si>
  <si>
    <t>Grupa Zajęć_19 Przedmioty do wyboru 1</t>
  </si>
  <si>
    <t>Grupa Zajęć_27 Przedmioty do wyboru 2</t>
  </si>
  <si>
    <t>Grupa Zajęć_28 Przedmioty do wyboru 3</t>
  </si>
  <si>
    <t>Grupa Zajęć_29 Przedmioty do wyboru 4</t>
  </si>
  <si>
    <t>Grupa Zajęć_30 Przedmioty do wyboru 5</t>
  </si>
  <si>
    <t>Grupa Zajęć_12 Integracja europejska</t>
  </si>
  <si>
    <t>Grupa Zajęć_13 UE i jej wschodni sąsiedzi</t>
  </si>
  <si>
    <t>Grupa Zajęć_1 Historia społeczna Europy</t>
  </si>
  <si>
    <t>400-US1-1HSO</t>
  </si>
  <si>
    <t>nauki prawne 67% (dyscyplina wiodąca); nauki o polityce i administracji 14%; ekonomia i finanse 10%; językoznawstwo 9%</t>
  </si>
  <si>
    <t>Procentowy udział liczby punktów ECTS w ramach zajęć z bezpośrednim udziałem nauczycieli akademickich lub innych osób prowadzących zajęcia i studentów w liczbie punktów ECTS koniecznej do ukończenia studiów, w wymiarze nie mniejszym niż 50% liczby punktów ECTS koniecznej do ukończenia studiów.</t>
  </si>
  <si>
    <t>400-US1-1KSE</t>
  </si>
</sst>
</file>

<file path=xl/styles.xml><?xml version="1.0" encoding="utf-8"?>
<styleSheet xmlns="http://schemas.openxmlformats.org/spreadsheetml/2006/main">
  <fonts count="21">
    <font>
      <sz val="10"/>
      <name val="Arial CE"/>
    </font>
    <font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wrapText="1" shrinkToFi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49" fontId="9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49" fontId="8" fillId="2" borderId="9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49" fontId="9" fillId="2" borderId="13" xfId="0" applyNumberFormat="1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16" xfId="0" quotePrefix="1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7" xfId="0" quotePrefix="1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 shrinkToFit="1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19" xfId="0" applyFont="1" applyFill="1" applyBorder="1" applyAlignment="1" applyProtection="1">
      <alignment vertical="center"/>
      <protection locked="0"/>
    </xf>
    <xf numFmtId="49" fontId="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9" fillId="2" borderId="18" xfId="0" quotePrefix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textRotation="90" wrapText="1" shrinkToFit="1"/>
      <protection locked="0"/>
    </xf>
    <xf numFmtId="0" fontId="9" fillId="2" borderId="1" xfId="0" applyFont="1" applyFill="1" applyBorder="1" applyAlignment="1" applyProtection="1">
      <alignment horizontal="center" textRotation="90" shrinkToFit="1"/>
      <protection locked="0"/>
    </xf>
    <xf numFmtId="0" fontId="9" fillId="2" borderId="10" xfId="0" applyFont="1" applyFill="1" applyBorder="1" applyAlignment="1" applyProtection="1">
      <alignment horizontal="center" textRotation="90" shrinkToFit="1"/>
      <protection locked="0"/>
    </xf>
    <xf numFmtId="0" fontId="9" fillId="2" borderId="11" xfId="0" applyFont="1" applyFill="1" applyBorder="1" applyAlignment="1" applyProtection="1">
      <alignment horizontal="center" textRotation="90" shrinkToFit="1"/>
      <protection locked="0"/>
    </xf>
    <xf numFmtId="0" fontId="9" fillId="2" borderId="11" xfId="0" applyFont="1" applyFill="1" applyBorder="1" applyAlignment="1" applyProtection="1">
      <alignment horizontal="center" textRotation="90" wrapText="1"/>
      <protection locked="0"/>
    </xf>
    <xf numFmtId="0" fontId="9" fillId="2" borderId="11" xfId="0" applyFont="1" applyFill="1" applyBorder="1" applyAlignment="1" applyProtection="1">
      <alignment horizontal="center" textRotation="90" wrapText="1" shrinkToFit="1"/>
      <protection locked="0"/>
    </xf>
    <xf numFmtId="0" fontId="9" fillId="2" borderId="12" xfId="0" applyFont="1" applyFill="1" applyBorder="1" applyAlignment="1" applyProtection="1">
      <alignment horizontal="center" textRotation="90" shrinkToFit="1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textRotation="90" shrinkToFit="1"/>
      <protection locked="0"/>
    </xf>
    <xf numFmtId="0" fontId="9" fillId="2" borderId="23" xfId="0" applyFont="1" applyFill="1" applyBorder="1" applyAlignment="1" applyProtection="1">
      <alignment horizontal="center" textRotation="90" shrinkToFit="1"/>
      <protection locked="0"/>
    </xf>
    <xf numFmtId="0" fontId="9" fillId="2" borderId="4" xfId="0" applyFont="1" applyFill="1" applyBorder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0" fontId="9" fillId="2" borderId="29" xfId="0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8" fillId="2" borderId="32" xfId="0" quotePrefix="1" applyFont="1" applyFill="1" applyBorder="1" applyAlignment="1" applyProtection="1">
      <alignment horizontal="center" vertical="center"/>
      <protection locked="0"/>
    </xf>
    <xf numFmtId="0" fontId="9" fillId="2" borderId="33" xfId="0" applyFont="1" applyFill="1" applyBorder="1" applyAlignment="1" applyProtection="1">
      <alignment vertical="center"/>
      <protection locked="0"/>
    </xf>
    <xf numFmtId="0" fontId="9" fillId="2" borderId="34" xfId="0" applyFont="1" applyFill="1" applyBorder="1" applyAlignment="1" applyProtection="1">
      <alignment vertical="center"/>
      <protection locked="0"/>
    </xf>
    <xf numFmtId="0" fontId="9" fillId="2" borderId="13" xfId="0" applyFont="1" applyFill="1" applyBorder="1" applyAlignment="1" applyProtection="1">
      <alignment horizontal="center" vertical="center" shrinkToFit="1"/>
      <protection locked="0"/>
    </xf>
    <xf numFmtId="0" fontId="9" fillId="2" borderId="35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horizontal="left" vertical="center" shrinkToFit="1"/>
      <protection locked="0"/>
    </xf>
    <xf numFmtId="49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9" fillId="2" borderId="32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textRotation="90" wrapText="1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10" xfId="0" quotePrefix="1" applyFont="1" applyFill="1" applyBorder="1" applyAlignment="1" applyProtection="1">
      <alignment horizontal="center" vertical="center"/>
      <protection locked="0"/>
    </xf>
    <xf numFmtId="0" fontId="12" fillId="2" borderId="12" xfId="0" quotePrefix="1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</xf>
    <xf numFmtId="0" fontId="9" fillId="2" borderId="17" xfId="0" applyFont="1" applyFill="1" applyBorder="1" applyAlignment="1">
      <alignment horizontal="left" vertical="center" shrinkToFit="1"/>
    </xf>
    <xf numFmtId="0" fontId="8" fillId="2" borderId="42" xfId="0" applyFont="1" applyFill="1" applyBorder="1" applyAlignment="1" applyProtection="1">
      <alignment horizontal="left" vertical="center" shrinkToFit="1"/>
      <protection locked="0"/>
    </xf>
    <xf numFmtId="0" fontId="9" fillId="2" borderId="40" xfId="0" applyFont="1" applyFill="1" applyBorder="1" applyAlignment="1">
      <alignment horizontal="left" vertical="center" shrinkToFit="1"/>
    </xf>
    <xf numFmtId="49" fontId="9" fillId="2" borderId="42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42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left" vertical="center" shrinkToFit="1"/>
      <protection locked="0"/>
    </xf>
    <xf numFmtId="0" fontId="9" fillId="2" borderId="47" xfId="0" applyFont="1" applyFill="1" applyBorder="1" applyAlignment="1">
      <alignment horizontal="left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4" xfId="0" applyNumberFormat="1" applyFont="1" applyBorder="1" applyAlignment="1" applyProtection="1">
      <alignment horizontal="center" vertical="center" shrinkToFit="1"/>
      <protection locked="0"/>
    </xf>
    <xf numFmtId="49" fontId="9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59" xfId="0" applyNumberFormat="1" applyFont="1" applyFill="1" applyBorder="1" applyAlignment="1" applyProtection="1">
      <alignment horizontal="center" vertical="center" shrinkToFit="1"/>
      <protection locked="0"/>
    </xf>
    <xf numFmtId="0" fontId="17" fillId="2" borderId="19" xfId="0" applyFont="1" applyFill="1" applyBorder="1" applyAlignment="1" applyProtection="1">
      <alignment horizontal="center" vertical="center"/>
      <protection locked="0"/>
    </xf>
    <xf numFmtId="0" fontId="17" fillId="2" borderId="18" xfId="0" applyFont="1" applyFill="1" applyBorder="1" applyAlignment="1" applyProtection="1">
      <alignment horizontal="center" vertical="center"/>
      <protection locked="0"/>
    </xf>
    <xf numFmtId="0" fontId="17" fillId="2" borderId="3" xfId="0" applyFont="1" applyFill="1" applyBorder="1" applyAlignment="1" applyProtection="1">
      <alignment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1" fontId="12" fillId="2" borderId="17" xfId="0" applyNumberFormat="1" applyFont="1" applyFill="1" applyBorder="1" applyAlignment="1" applyProtection="1">
      <alignment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49" fontId="9" fillId="0" borderId="13" xfId="0" applyNumberFormat="1" applyFont="1" applyBorder="1" applyAlignment="1" applyProtection="1">
      <alignment horizontal="center" vertical="center" shrinkToFit="1"/>
      <protection locked="0"/>
    </xf>
    <xf numFmtId="49" fontId="9" fillId="0" borderId="2" xfId="0" applyNumberFormat="1" applyFont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vertical="center"/>
      <protection locked="0"/>
    </xf>
    <xf numFmtId="0" fontId="10" fillId="2" borderId="17" xfId="0" applyFont="1" applyFill="1" applyBorder="1" applyAlignment="1" applyProtection="1">
      <alignment vertical="center"/>
      <protection locked="0"/>
    </xf>
    <xf numFmtId="49" fontId="16" fillId="2" borderId="0" xfId="0" applyNumberFormat="1" applyFont="1" applyFill="1" applyAlignment="1" applyProtection="1">
      <alignment vertical="center"/>
      <protection locked="0"/>
    </xf>
    <xf numFmtId="49" fontId="16" fillId="2" borderId="0" xfId="0" applyNumberFormat="1" applyFont="1" applyFill="1" applyBorder="1" applyAlignment="1" applyProtection="1">
      <alignment vertical="center"/>
      <protection locked="0"/>
    </xf>
    <xf numFmtId="0" fontId="18" fillId="4" borderId="0" xfId="0" applyFont="1" applyFill="1" applyAlignment="1" applyProtection="1">
      <alignment vertical="center" shrinkToFit="1"/>
      <protection locked="0"/>
    </xf>
    <xf numFmtId="49" fontId="18" fillId="0" borderId="0" xfId="0" applyNumberFormat="1" applyFont="1" applyFill="1" applyAlignment="1" applyProtection="1">
      <alignment vertical="center" shrinkToFit="1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quotePrefix="1" applyFont="1" applyFill="1" applyBorder="1" applyAlignment="1" applyProtection="1">
      <alignment horizontal="center" vertical="center"/>
      <protection locked="0"/>
    </xf>
    <xf numFmtId="0" fontId="9" fillId="2" borderId="48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2" borderId="59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 applyProtection="1">
      <alignment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8" fillId="0" borderId="25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vertical="center"/>
      <protection locked="0"/>
    </xf>
    <xf numFmtId="0" fontId="9" fillId="0" borderId="13" xfId="0" applyFont="1" applyFill="1" applyBorder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9" fillId="0" borderId="38" xfId="0" applyFont="1" applyFill="1" applyBorder="1" applyAlignment="1" applyProtection="1">
      <alignment vertical="center"/>
      <protection locked="0"/>
    </xf>
    <xf numFmtId="0" fontId="12" fillId="0" borderId="40" xfId="0" applyFont="1" applyFill="1" applyBorder="1" applyAlignment="1" applyProtection="1">
      <alignment vertical="center"/>
      <protection locked="0"/>
    </xf>
    <xf numFmtId="49" fontId="9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8" fillId="2" borderId="12" xfId="0" quotePrefix="1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0" borderId="27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 applyProtection="1">
      <alignment horizontal="center" vertical="center"/>
      <protection locked="0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vertical="center" shrinkToFit="1"/>
      <protection locked="0"/>
    </xf>
    <xf numFmtId="0" fontId="7" fillId="4" borderId="0" xfId="0" applyFont="1" applyFill="1" applyAlignment="1" applyProtection="1">
      <alignment vertical="center" shrinkToFit="1"/>
      <protection locked="0"/>
    </xf>
    <xf numFmtId="0" fontId="9" fillId="0" borderId="42" xfId="0" applyFont="1" applyFill="1" applyBorder="1" applyAlignment="1" applyProtection="1">
      <alignment horizontal="center" vertical="center"/>
      <protection locked="0"/>
    </xf>
    <xf numFmtId="0" fontId="9" fillId="2" borderId="41" xfId="0" applyFont="1" applyFill="1" applyBorder="1" applyAlignment="1" applyProtection="1">
      <alignment vertical="center"/>
      <protection locked="0"/>
    </xf>
    <xf numFmtId="0" fontId="9" fillId="0" borderId="22" xfId="0" applyFont="1" applyFill="1" applyBorder="1" applyAlignment="1" applyProtection="1">
      <alignment vertical="center"/>
      <protection locked="0"/>
    </xf>
    <xf numFmtId="0" fontId="9" fillId="2" borderId="22" xfId="0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42" xfId="0" applyFont="1" applyFill="1" applyBorder="1" applyAlignment="1" applyProtection="1">
      <alignment vertical="center"/>
      <protection locked="0"/>
    </xf>
    <xf numFmtId="0" fontId="9" fillId="2" borderId="42" xfId="0" applyFont="1" applyFill="1" applyBorder="1" applyAlignment="1" applyProtection="1">
      <alignment vertical="center"/>
      <protection locked="0"/>
    </xf>
    <xf numFmtId="0" fontId="9" fillId="0" borderId="49" xfId="0" applyFont="1" applyFill="1" applyBorder="1" applyAlignment="1" applyProtection="1">
      <alignment horizontal="left" vertical="center" wrapText="1"/>
      <protection locked="0"/>
    </xf>
    <xf numFmtId="0" fontId="9" fillId="0" borderId="39" xfId="0" applyFont="1" applyFill="1" applyBorder="1" applyAlignment="1" applyProtection="1">
      <alignment horizontal="left" vertical="center" wrapText="1"/>
      <protection locked="0"/>
    </xf>
    <xf numFmtId="0" fontId="9" fillId="0" borderId="50" xfId="0" applyFont="1" applyFill="1" applyBorder="1" applyAlignment="1" applyProtection="1">
      <alignment horizontal="left" vertical="center" wrapText="1"/>
      <protection locked="0"/>
    </xf>
    <xf numFmtId="0" fontId="9" fillId="0" borderId="51" xfId="0" applyFont="1" applyFill="1" applyBorder="1" applyAlignment="1" applyProtection="1">
      <alignment horizontal="left" vertical="center" wrapText="1"/>
      <protection locked="0"/>
    </xf>
    <xf numFmtId="0" fontId="9" fillId="0" borderId="52" xfId="0" applyFont="1" applyFill="1" applyBorder="1" applyAlignment="1" applyProtection="1">
      <alignment horizontal="left" vertical="center" wrapText="1"/>
      <protection locked="0"/>
    </xf>
    <xf numFmtId="0" fontId="9" fillId="0" borderId="53" xfId="0" applyFont="1" applyFill="1" applyBorder="1" applyAlignment="1" applyProtection="1">
      <alignment horizontal="left" vertical="center" wrapText="1"/>
      <protection locked="0"/>
    </xf>
    <xf numFmtId="0" fontId="11" fillId="0" borderId="49" xfId="0" applyFont="1" applyFill="1" applyBorder="1" applyAlignment="1" applyProtection="1">
      <alignment horizontal="justify" vertical="center" wrapText="1"/>
      <protection locked="0"/>
    </xf>
    <xf numFmtId="0" fontId="11" fillId="0" borderId="39" xfId="0" applyFont="1" applyFill="1" applyBorder="1" applyAlignment="1" applyProtection="1">
      <alignment horizontal="justify" vertical="center" wrapText="1"/>
      <protection locked="0"/>
    </xf>
    <xf numFmtId="0" fontId="11" fillId="0" borderId="50" xfId="0" applyFont="1" applyFill="1" applyBorder="1" applyAlignment="1" applyProtection="1">
      <alignment horizontal="justify" vertical="center" wrapText="1"/>
      <protection locked="0"/>
    </xf>
    <xf numFmtId="0" fontId="11" fillId="0" borderId="51" xfId="0" applyFont="1" applyFill="1" applyBorder="1" applyAlignment="1" applyProtection="1">
      <alignment horizontal="justify" vertical="center" wrapText="1"/>
      <protection locked="0"/>
    </xf>
    <xf numFmtId="0" fontId="11" fillId="0" borderId="52" xfId="0" applyFont="1" applyFill="1" applyBorder="1" applyAlignment="1" applyProtection="1">
      <alignment horizontal="justify" vertical="center" wrapText="1"/>
      <protection locked="0"/>
    </xf>
    <xf numFmtId="0" fontId="11" fillId="0" borderId="53" xfId="0" applyFont="1" applyFill="1" applyBorder="1" applyAlignment="1" applyProtection="1">
      <alignment horizontal="justify" vertical="center" wrapText="1"/>
      <protection locked="0"/>
    </xf>
    <xf numFmtId="49" fontId="8" fillId="3" borderId="48" xfId="0" applyNumberFormat="1" applyFont="1" applyFill="1" applyBorder="1" applyAlignment="1" applyProtection="1">
      <alignment horizontal="center" vertical="center"/>
      <protection locked="0"/>
    </xf>
    <xf numFmtId="0" fontId="8" fillId="3" borderId="54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vertical="center"/>
    </xf>
    <xf numFmtId="0" fontId="8" fillId="2" borderId="41" xfId="0" applyFont="1" applyFill="1" applyBorder="1" applyAlignment="1" applyProtection="1">
      <alignment horizontal="left" vertical="center" shrinkToFit="1"/>
      <protection locked="0"/>
    </xf>
    <xf numFmtId="0" fontId="8" fillId="2" borderId="0" xfId="0" applyFont="1" applyFill="1" applyBorder="1" applyAlignment="1" applyProtection="1">
      <alignment horizontal="left" vertical="center" shrinkToFit="1"/>
      <protection locked="0"/>
    </xf>
    <xf numFmtId="0" fontId="8" fillId="2" borderId="55" xfId="0" applyFont="1" applyFill="1" applyBorder="1" applyAlignment="1" applyProtection="1">
      <alignment horizontal="left" vertical="center" shrinkToFit="1"/>
      <protection locked="0"/>
    </xf>
    <xf numFmtId="0" fontId="8" fillId="2" borderId="48" xfId="0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11" fillId="0" borderId="6" xfId="0" applyFont="1" applyFill="1" applyBorder="1" applyAlignment="1" applyProtection="1">
      <alignment horizontal="justify" vertical="center" wrapText="1"/>
      <protection locked="0"/>
    </xf>
    <xf numFmtId="0" fontId="11" fillId="0" borderId="6" xfId="0" applyFont="1" applyFill="1" applyBorder="1" applyAlignment="1" applyProtection="1">
      <alignment horizontal="justify" vertical="center"/>
      <protection locked="0"/>
    </xf>
    <xf numFmtId="2" fontId="12" fillId="0" borderId="6" xfId="0" applyNumberFormat="1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 applyProtection="1">
      <alignment horizontal="justify" vertical="center" wrapText="1"/>
      <protection locked="0"/>
    </xf>
    <xf numFmtId="2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9" fillId="2" borderId="56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57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58" xfId="0" applyFont="1" applyFill="1" applyBorder="1" applyAlignment="1" applyProtection="1">
      <alignment horizontal="center" vertical="center"/>
      <protection locked="0"/>
    </xf>
    <xf numFmtId="0" fontId="9" fillId="2" borderId="4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right" vertical="center"/>
      <protection locked="0"/>
    </xf>
    <xf numFmtId="0" fontId="13" fillId="2" borderId="55" xfId="0" applyFont="1" applyFill="1" applyBorder="1" applyAlignment="1" applyProtection="1">
      <alignment horizontal="right" vertical="center"/>
      <protection locked="0"/>
    </xf>
    <xf numFmtId="0" fontId="8" fillId="2" borderId="56" xfId="0" applyFont="1" applyFill="1" applyBorder="1" applyAlignment="1" applyProtection="1">
      <alignment horizontal="left" vertical="center"/>
      <protection locked="0"/>
    </xf>
    <xf numFmtId="0" fontId="9" fillId="2" borderId="21" xfId="0" applyFont="1" applyFill="1" applyBorder="1" applyAlignment="1" applyProtection="1">
      <alignment horizontal="left" vertical="center"/>
      <protection locked="0"/>
    </xf>
    <xf numFmtId="0" fontId="8" fillId="3" borderId="48" xfId="0" applyFont="1" applyFill="1" applyBorder="1" applyAlignment="1" applyProtection="1">
      <alignment horizontal="left" vertical="center"/>
      <protection locked="0"/>
    </xf>
    <xf numFmtId="0" fontId="8" fillId="3" borderId="54" xfId="0" applyFont="1" applyFill="1" applyBorder="1" applyAlignment="1" applyProtection="1">
      <alignment horizontal="left" vertical="center"/>
      <protection locked="0"/>
    </xf>
    <xf numFmtId="0" fontId="8" fillId="2" borderId="26" xfId="0" applyFont="1" applyFill="1" applyBorder="1" applyAlignment="1" applyProtection="1">
      <alignment horizontal="left" vertical="center"/>
      <protection locked="0"/>
    </xf>
    <xf numFmtId="0" fontId="8" fillId="2" borderId="17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0" fontId="8" fillId="2" borderId="48" xfId="0" applyFont="1" applyFill="1" applyBorder="1" applyAlignment="1" applyProtection="1">
      <alignment horizontal="left" vertical="center" shrinkToFit="1"/>
      <protection locked="0"/>
    </xf>
    <xf numFmtId="0" fontId="8" fillId="2" borderId="9" xfId="0" applyFont="1" applyFill="1" applyBorder="1" applyAlignment="1" applyProtection="1">
      <alignment horizontal="left" vertical="center" shrinkToFit="1"/>
      <protection locked="0"/>
    </xf>
    <xf numFmtId="0" fontId="8" fillId="2" borderId="54" xfId="0" applyFont="1" applyFill="1" applyBorder="1" applyAlignment="1" applyProtection="1">
      <alignment horizontal="left" vertical="center" shrinkToFit="1"/>
      <protection locked="0"/>
    </xf>
    <xf numFmtId="0" fontId="8" fillId="2" borderId="26" xfId="0" applyFont="1" applyFill="1" applyBorder="1" applyAlignment="1" applyProtection="1">
      <alignment horizontal="left" vertical="center" shrinkToFit="1"/>
      <protection locked="0"/>
    </xf>
    <xf numFmtId="0" fontId="8" fillId="2" borderId="17" xfId="0" applyFont="1" applyFill="1" applyBorder="1" applyAlignment="1" applyProtection="1">
      <alignment horizontal="left" vertical="center" shrinkToFit="1"/>
      <protection locked="0"/>
    </xf>
    <xf numFmtId="0" fontId="8" fillId="2" borderId="58" xfId="0" applyFont="1" applyFill="1" applyBorder="1" applyAlignment="1" applyProtection="1">
      <alignment horizontal="left" vertical="center" shrinkToFit="1"/>
      <protection locked="0"/>
    </xf>
    <xf numFmtId="0" fontId="15" fillId="0" borderId="5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9" fillId="2" borderId="54" xfId="0" applyFont="1" applyFill="1" applyBorder="1" applyAlignment="1">
      <alignment vertical="center"/>
    </xf>
    <xf numFmtId="0" fontId="8" fillId="2" borderId="40" xfId="0" applyFont="1" applyFill="1" applyBorder="1" applyAlignment="1" applyProtection="1">
      <alignment horizontal="left" vertical="center" shrinkToFit="1"/>
      <protection locked="0"/>
    </xf>
    <xf numFmtId="1" fontId="9" fillId="2" borderId="21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Border="1" applyAlignment="1" applyProtection="1">
      <alignment horizontal="right" vertical="center" shrinkToFi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CC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ntry="1" codeName="Arkusz2"/>
  <dimension ref="A1:AM284"/>
  <sheetViews>
    <sheetView showGridLines="0" showZeros="0" tabSelected="1" view="pageBreakPreview" topLeftCell="A124" zoomScaleNormal="100" zoomScaleSheetLayoutView="100" workbookViewId="0">
      <selection activeCell="S62" sqref="S62"/>
    </sheetView>
  </sheetViews>
  <sheetFormatPr defaultRowHeight="15"/>
  <cols>
    <col min="1" max="1" width="3.5703125" style="1" customWidth="1"/>
    <col min="2" max="2" width="33.7109375" style="2" customWidth="1"/>
    <col min="3" max="3" width="12.42578125" style="3" customWidth="1"/>
    <col min="4" max="4" width="4.28515625" style="2" customWidth="1"/>
    <col min="5" max="6" width="3.7109375" style="2" customWidth="1"/>
    <col min="7" max="7" width="5.28515625" style="2" customWidth="1"/>
    <col min="8" max="10" width="4.42578125" style="2" customWidth="1"/>
    <col min="11" max="11" width="3.7109375" style="2" customWidth="1"/>
    <col min="12" max="12" width="4.28515625" style="2" customWidth="1"/>
    <col min="13" max="13" width="4.42578125" style="2" customWidth="1"/>
    <col min="14" max="14" width="3.7109375" style="2" customWidth="1"/>
    <col min="15" max="24" width="4.42578125" style="2" customWidth="1"/>
    <col min="25" max="27" width="3.7109375" style="2" customWidth="1"/>
    <col min="28" max="28" width="8.42578125" style="153" customWidth="1"/>
    <col min="29" max="29" width="5.7109375" style="2" customWidth="1"/>
    <col min="30" max="30" width="13" style="2" customWidth="1"/>
    <col min="31" max="31" width="6" style="153" customWidth="1"/>
    <col min="32" max="16384" width="9.140625" style="2"/>
  </cols>
  <sheetData>
    <row r="1" spans="1:39" ht="15.75">
      <c r="A1" s="210" t="s">
        <v>41</v>
      </c>
      <c r="B1" s="211"/>
      <c r="C1" s="211"/>
      <c r="D1" s="211"/>
      <c r="E1" s="211"/>
      <c r="F1" s="211"/>
      <c r="G1" s="211"/>
      <c r="H1" s="211"/>
      <c r="I1" s="211"/>
    </row>
    <row r="2" spans="1:39" ht="20.100000000000001" customHeight="1" thickBot="1">
      <c r="A2" s="228" t="s">
        <v>42</v>
      </c>
      <c r="B2" s="229"/>
      <c r="C2" s="46"/>
      <c r="O2" s="137"/>
      <c r="P2" s="137"/>
      <c r="Q2" s="138"/>
      <c r="R2" s="138"/>
      <c r="S2" s="138"/>
      <c r="T2" s="138"/>
      <c r="U2" s="138"/>
      <c r="V2" s="138"/>
      <c r="W2" s="138"/>
      <c r="X2" s="138"/>
      <c r="Y2" s="136"/>
      <c r="AA2" s="47"/>
    </row>
    <row r="3" spans="1:39" ht="12.95" customHeight="1" thickTop="1" thickBot="1">
      <c r="F3" s="4"/>
      <c r="G3" s="212" t="s">
        <v>3</v>
      </c>
      <c r="H3" s="213"/>
      <c r="I3" s="213"/>
      <c r="J3" s="213"/>
      <c r="K3" s="213"/>
      <c r="L3" s="213"/>
      <c r="M3" s="213"/>
      <c r="N3" s="214"/>
      <c r="O3" s="218" t="s">
        <v>0</v>
      </c>
      <c r="P3" s="219"/>
      <c r="Q3" s="219"/>
      <c r="R3" s="219"/>
      <c r="S3" s="218" t="s">
        <v>1</v>
      </c>
      <c r="T3" s="219"/>
      <c r="U3" s="219"/>
      <c r="V3" s="219"/>
      <c r="W3" s="218" t="s">
        <v>2</v>
      </c>
      <c r="X3" s="219"/>
      <c r="Y3" s="219"/>
      <c r="Z3" s="219"/>
      <c r="AA3" s="236" t="s">
        <v>37</v>
      </c>
      <c r="AB3" s="237"/>
      <c r="AC3" s="237"/>
      <c r="AD3" s="237"/>
      <c r="AE3" s="238"/>
    </row>
    <row r="4" spans="1:39" ht="16.5" customHeight="1" thickTop="1" thickBot="1">
      <c r="F4" s="4"/>
      <c r="G4" s="215"/>
      <c r="H4" s="216"/>
      <c r="I4" s="216"/>
      <c r="J4" s="216"/>
      <c r="K4" s="216"/>
      <c r="L4" s="216"/>
      <c r="M4" s="216"/>
      <c r="N4" s="217"/>
      <c r="O4" s="5" t="s">
        <v>4</v>
      </c>
      <c r="P4" s="5"/>
      <c r="Q4" s="5" t="s">
        <v>5</v>
      </c>
      <c r="R4" s="5"/>
      <c r="S4" s="5" t="s">
        <v>6</v>
      </c>
      <c r="T4" s="5"/>
      <c r="U4" s="5" t="s">
        <v>7</v>
      </c>
      <c r="V4" s="5"/>
      <c r="W4" s="6" t="s">
        <v>8</v>
      </c>
      <c r="X4" s="6"/>
      <c r="Y4" s="218" t="s">
        <v>9</v>
      </c>
      <c r="Z4" s="242"/>
      <c r="AA4" s="239"/>
      <c r="AB4" s="240"/>
      <c r="AC4" s="240"/>
      <c r="AD4" s="240"/>
      <c r="AE4" s="241"/>
    </row>
    <row r="5" spans="1:39" s="48" customFormat="1" ht="182.25" customHeight="1" thickTop="1" thickBot="1">
      <c r="A5" s="7" t="s">
        <v>10</v>
      </c>
      <c r="B5" s="8" t="s">
        <v>19</v>
      </c>
      <c r="C5" s="9" t="s">
        <v>38</v>
      </c>
      <c r="D5" s="63" t="s">
        <v>15</v>
      </c>
      <c r="E5" s="63" t="s">
        <v>26</v>
      </c>
      <c r="F5" s="63" t="s">
        <v>27</v>
      </c>
      <c r="G5" s="64" t="s">
        <v>11</v>
      </c>
      <c r="H5" s="65" t="s">
        <v>21</v>
      </c>
      <c r="I5" s="66" t="s">
        <v>22</v>
      </c>
      <c r="J5" s="66" t="s">
        <v>23</v>
      </c>
      <c r="K5" s="66" t="s">
        <v>24</v>
      </c>
      <c r="L5" s="66" t="s">
        <v>25</v>
      </c>
      <c r="M5" s="67" t="s">
        <v>33</v>
      </c>
      <c r="N5" s="68" t="s">
        <v>32</v>
      </c>
      <c r="O5" s="65" t="s">
        <v>12</v>
      </c>
      <c r="P5" s="69" t="s">
        <v>18</v>
      </c>
      <c r="Q5" s="65" t="s">
        <v>12</v>
      </c>
      <c r="R5" s="69" t="s">
        <v>18</v>
      </c>
      <c r="S5" s="65" t="s">
        <v>12</v>
      </c>
      <c r="T5" s="69" t="s">
        <v>18</v>
      </c>
      <c r="U5" s="65" t="s">
        <v>12</v>
      </c>
      <c r="V5" s="69" t="s">
        <v>18</v>
      </c>
      <c r="W5" s="65" t="s">
        <v>12</v>
      </c>
      <c r="X5" s="71" t="s">
        <v>18</v>
      </c>
      <c r="Y5" s="72" t="s">
        <v>12</v>
      </c>
      <c r="Z5" s="71" t="s">
        <v>18</v>
      </c>
      <c r="AA5" s="94" t="s">
        <v>20</v>
      </c>
      <c r="AB5" s="94" t="s">
        <v>28</v>
      </c>
      <c r="AC5" s="94" t="s">
        <v>29</v>
      </c>
      <c r="AD5" s="94" t="s">
        <v>36</v>
      </c>
      <c r="AE5" s="94" t="s">
        <v>35</v>
      </c>
    </row>
    <row r="6" spans="1:39" s="44" customFormat="1" ht="16.5" thickTop="1" thickBot="1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  <c r="I6" s="45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1">
        <v>15</v>
      </c>
      <c r="P6" s="42">
        <v>16</v>
      </c>
      <c r="Q6" s="41">
        <v>17</v>
      </c>
      <c r="R6" s="42">
        <v>18</v>
      </c>
      <c r="S6" s="41">
        <v>19</v>
      </c>
      <c r="T6" s="42">
        <v>20</v>
      </c>
      <c r="U6" s="41">
        <v>21</v>
      </c>
      <c r="V6" s="42">
        <v>22</v>
      </c>
      <c r="W6" s="41">
        <v>23</v>
      </c>
      <c r="X6" s="42">
        <v>24</v>
      </c>
      <c r="Y6" s="41">
        <v>25</v>
      </c>
      <c r="Z6" s="42">
        <v>26</v>
      </c>
      <c r="AA6" s="42">
        <v>27</v>
      </c>
      <c r="AB6" s="154">
        <v>28</v>
      </c>
      <c r="AC6" s="42">
        <v>29</v>
      </c>
      <c r="AD6" s="42">
        <v>30</v>
      </c>
      <c r="AE6" s="154">
        <v>31</v>
      </c>
    </row>
    <row r="7" spans="1:39" s="167" customFormat="1" ht="17.100000000000001" customHeight="1" thickTop="1" thickBot="1">
      <c r="A7" s="230" t="s">
        <v>170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31"/>
      <c r="AE7" s="232"/>
    </row>
    <row r="8" spans="1:39" s="131" customFormat="1" ht="17.100000000000001" customHeight="1" thickTop="1" thickBot="1">
      <c r="A8" s="10">
        <v>1</v>
      </c>
      <c r="B8" s="59" t="s">
        <v>43</v>
      </c>
      <c r="C8" s="122" t="s">
        <v>171</v>
      </c>
      <c r="D8" s="10">
        <v>6</v>
      </c>
      <c r="E8" s="34" t="s">
        <v>44</v>
      </c>
      <c r="F8" s="34"/>
      <c r="G8" s="35">
        <f>SUM(H8:N8)</f>
        <v>60</v>
      </c>
      <c r="H8" s="38">
        <v>30</v>
      </c>
      <c r="I8" s="60">
        <v>30</v>
      </c>
      <c r="J8" s="170"/>
      <c r="K8" s="60"/>
      <c r="L8" s="60"/>
      <c r="M8" s="60"/>
      <c r="N8" s="60"/>
      <c r="O8" s="38">
        <v>30</v>
      </c>
      <c r="P8" s="36">
        <v>30</v>
      </c>
      <c r="Q8" s="128"/>
      <c r="R8" s="129"/>
      <c r="S8" s="128"/>
      <c r="T8" s="129"/>
      <c r="U8" s="128"/>
      <c r="V8" s="129"/>
      <c r="W8" s="128"/>
      <c r="X8" s="129"/>
      <c r="Y8" s="128"/>
      <c r="Z8" s="129"/>
      <c r="AA8" s="130"/>
      <c r="AB8" s="157">
        <v>2.6</v>
      </c>
      <c r="AC8" s="74"/>
      <c r="AD8" s="74"/>
      <c r="AE8" s="157">
        <v>3</v>
      </c>
    </row>
    <row r="9" spans="1:39" s="167" customFormat="1" ht="17.100000000000001" customHeight="1" thickTop="1" thickBot="1">
      <c r="A9" s="203" t="s">
        <v>11</v>
      </c>
      <c r="B9" s="204"/>
      <c r="C9" s="19"/>
      <c r="D9" s="20">
        <f>SUM(D8:D8)</f>
        <v>6</v>
      </c>
      <c r="E9" s="21"/>
      <c r="F9" s="21"/>
      <c r="G9" s="20">
        <f t="shared" ref="G9:AE9" si="0">SUM(G8:G8)</f>
        <v>60</v>
      </c>
      <c r="H9" s="22">
        <f t="shared" si="0"/>
        <v>30</v>
      </c>
      <c r="I9" s="23">
        <f t="shared" si="0"/>
        <v>30</v>
      </c>
      <c r="J9" s="23">
        <f t="shared" si="0"/>
        <v>0</v>
      </c>
      <c r="K9" s="23">
        <f t="shared" si="0"/>
        <v>0</v>
      </c>
      <c r="L9" s="23">
        <f t="shared" si="0"/>
        <v>0</v>
      </c>
      <c r="M9" s="23">
        <f t="shared" si="0"/>
        <v>0</v>
      </c>
      <c r="N9" s="24">
        <f t="shared" si="0"/>
        <v>0</v>
      </c>
      <c r="O9" s="22">
        <f t="shared" si="0"/>
        <v>30</v>
      </c>
      <c r="P9" s="24">
        <f t="shared" si="0"/>
        <v>30</v>
      </c>
      <c r="Q9" s="22">
        <f t="shared" si="0"/>
        <v>0</v>
      </c>
      <c r="R9" s="24">
        <f t="shared" si="0"/>
        <v>0</v>
      </c>
      <c r="S9" s="22">
        <f t="shared" si="0"/>
        <v>0</v>
      </c>
      <c r="T9" s="169">
        <f t="shared" si="0"/>
        <v>0</v>
      </c>
      <c r="U9" s="22">
        <f t="shared" si="0"/>
        <v>0</v>
      </c>
      <c r="V9" s="24">
        <f t="shared" si="0"/>
        <v>0</v>
      </c>
      <c r="W9" s="22">
        <f t="shared" si="0"/>
        <v>0</v>
      </c>
      <c r="X9" s="24">
        <f t="shared" si="0"/>
        <v>0</v>
      </c>
      <c r="Y9" s="22">
        <f t="shared" si="0"/>
        <v>0</v>
      </c>
      <c r="Z9" s="24">
        <f t="shared" si="0"/>
        <v>0</v>
      </c>
      <c r="AA9" s="24">
        <f t="shared" si="0"/>
        <v>0</v>
      </c>
      <c r="AB9" s="156">
        <f t="shared" si="0"/>
        <v>2.6</v>
      </c>
      <c r="AC9" s="24">
        <f t="shared" si="0"/>
        <v>0</v>
      </c>
      <c r="AD9" s="24">
        <f t="shared" si="0"/>
        <v>0</v>
      </c>
      <c r="AE9" s="156">
        <f t="shared" si="0"/>
        <v>3</v>
      </c>
    </row>
    <row r="10" spans="1:39" ht="17.100000000000001" customHeight="1" thickTop="1" thickBot="1">
      <c r="A10" s="230" t="s">
        <v>85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1"/>
      <c r="Z10" s="231"/>
      <c r="AA10" s="231"/>
      <c r="AB10" s="231"/>
      <c r="AC10" s="231"/>
      <c r="AD10" s="231"/>
      <c r="AE10" s="232"/>
    </row>
    <row r="11" spans="1:39" ht="17.100000000000001" customHeight="1" thickTop="1" thickBot="1">
      <c r="A11" s="10">
        <v>1</v>
      </c>
      <c r="B11" s="75" t="s">
        <v>45</v>
      </c>
      <c r="C11" s="122" t="s">
        <v>140</v>
      </c>
      <c r="D11" s="151">
        <v>3</v>
      </c>
      <c r="E11" s="34"/>
      <c r="F11" s="34" t="s">
        <v>44</v>
      </c>
      <c r="G11" s="35">
        <f>SUM(H11:N11)</f>
        <v>30</v>
      </c>
      <c r="H11" s="38">
        <v>30</v>
      </c>
      <c r="I11" s="60"/>
      <c r="J11" s="60"/>
      <c r="K11" s="60"/>
      <c r="L11" s="60"/>
      <c r="M11" s="60"/>
      <c r="N11" s="60"/>
      <c r="O11" s="38">
        <v>30</v>
      </c>
      <c r="P11" s="36"/>
      <c r="Q11" s="38"/>
      <c r="R11" s="36"/>
      <c r="S11" s="38"/>
      <c r="T11" s="36"/>
      <c r="U11" s="38"/>
      <c r="V11" s="36"/>
      <c r="W11" s="38"/>
      <c r="X11" s="36"/>
      <c r="Y11" s="38"/>
      <c r="Z11" s="36"/>
      <c r="AA11" s="50"/>
      <c r="AB11" s="155">
        <v>1.3</v>
      </c>
      <c r="AC11" s="74"/>
      <c r="AD11" s="74"/>
      <c r="AE11" s="157">
        <v>1</v>
      </c>
    </row>
    <row r="12" spans="1:39" s="168" customFormat="1" ht="17.100000000000001" customHeight="1" thickTop="1" thickBot="1">
      <c r="A12" s="203" t="s">
        <v>11</v>
      </c>
      <c r="B12" s="204"/>
      <c r="C12" s="31"/>
      <c r="D12" s="32">
        <f>SUM(D11:D11)</f>
        <v>3</v>
      </c>
      <c r="E12" s="33"/>
      <c r="F12" s="33"/>
      <c r="G12" s="20">
        <f t="shared" ref="G12:AE12" si="1">SUM(G11:G11)</f>
        <v>30</v>
      </c>
      <c r="H12" s="76">
        <f t="shared" si="1"/>
        <v>30</v>
      </c>
      <c r="I12" s="77">
        <f t="shared" si="1"/>
        <v>0</v>
      </c>
      <c r="J12" s="77">
        <f t="shared" si="1"/>
        <v>0</v>
      </c>
      <c r="K12" s="77">
        <f t="shared" si="1"/>
        <v>0</v>
      </c>
      <c r="L12" s="77">
        <f t="shared" si="1"/>
        <v>0</v>
      </c>
      <c r="M12" s="77">
        <f t="shared" si="1"/>
        <v>0</v>
      </c>
      <c r="N12" s="77">
        <f t="shared" si="1"/>
        <v>0</v>
      </c>
      <c r="O12" s="76">
        <f t="shared" si="1"/>
        <v>30</v>
      </c>
      <c r="P12" s="78">
        <f t="shared" si="1"/>
        <v>0</v>
      </c>
      <c r="Q12" s="76">
        <f t="shared" si="1"/>
        <v>0</v>
      </c>
      <c r="R12" s="78">
        <f t="shared" si="1"/>
        <v>0</v>
      </c>
      <c r="S12" s="76">
        <f t="shared" si="1"/>
        <v>0</v>
      </c>
      <c r="T12" s="79">
        <f t="shared" si="1"/>
        <v>0</v>
      </c>
      <c r="U12" s="76">
        <f t="shared" si="1"/>
        <v>0</v>
      </c>
      <c r="V12" s="78">
        <f t="shared" si="1"/>
        <v>0</v>
      </c>
      <c r="W12" s="76">
        <f t="shared" si="1"/>
        <v>0</v>
      </c>
      <c r="X12" s="78">
        <f t="shared" si="1"/>
        <v>0</v>
      </c>
      <c r="Y12" s="76">
        <f t="shared" si="1"/>
        <v>0</v>
      </c>
      <c r="Z12" s="78">
        <f t="shared" si="1"/>
        <v>0</v>
      </c>
      <c r="AA12" s="20">
        <f t="shared" si="1"/>
        <v>0</v>
      </c>
      <c r="AB12" s="156">
        <f t="shared" si="1"/>
        <v>1.3</v>
      </c>
      <c r="AC12" s="24">
        <f t="shared" si="1"/>
        <v>0</v>
      </c>
      <c r="AD12" s="24">
        <f t="shared" si="1"/>
        <v>0</v>
      </c>
      <c r="AE12" s="156">
        <f t="shared" si="1"/>
        <v>1</v>
      </c>
      <c r="AH12" s="62"/>
      <c r="AI12" s="62"/>
      <c r="AJ12" s="62"/>
      <c r="AK12" s="62"/>
      <c r="AL12" s="62"/>
      <c r="AM12" s="62"/>
    </row>
    <row r="13" spans="1:39" ht="17.100000000000001" customHeight="1" thickTop="1" thickBot="1">
      <c r="A13" s="230" t="s">
        <v>127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2"/>
    </row>
    <row r="14" spans="1:39" ht="17.100000000000001" customHeight="1" thickTop="1" thickBot="1">
      <c r="A14" s="25">
        <v>1</v>
      </c>
      <c r="B14" s="82" t="s">
        <v>46</v>
      </c>
      <c r="C14" s="123" t="s">
        <v>141</v>
      </c>
      <c r="D14" s="173">
        <v>6</v>
      </c>
      <c r="E14" s="26" t="s">
        <v>44</v>
      </c>
      <c r="F14" s="26"/>
      <c r="G14" s="27">
        <f>SUM(H14:N14)</f>
        <v>60</v>
      </c>
      <c r="H14" s="28">
        <v>30</v>
      </c>
      <c r="I14" s="29">
        <v>30</v>
      </c>
      <c r="J14" s="29"/>
      <c r="K14" s="29"/>
      <c r="L14" s="29"/>
      <c r="M14" s="29"/>
      <c r="N14" s="29"/>
      <c r="O14" s="28">
        <v>30</v>
      </c>
      <c r="P14" s="30">
        <v>30</v>
      </c>
      <c r="Q14" s="28"/>
      <c r="R14" s="30"/>
      <c r="S14" s="28"/>
      <c r="T14" s="37"/>
      <c r="U14" s="28"/>
      <c r="V14" s="30"/>
      <c r="W14" s="28"/>
      <c r="X14" s="30"/>
      <c r="Y14" s="28"/>
      <c r="Z14" s="30"/>
      <c r="AA14" s="83"/>
      <c r="AB14" s="157">
        <v>2.6</v>
      </c>
      <c r="AC14" s="74"/>
      <c r="AD14" s="74"/>
      <c r="AE14" s="157">
        <v>3</v>
      </c>
      <c r="AF14" s="174"/>
    </row>
    <row r="15" spans="1:39" s="168" customFormat="1" ht="17.100000000000001" customHeight="1" thickTop="1" thickBot="1">
      <c r="A15" s="222" t="s">
        <v>11</v>
      </c>
      <c r="B15" s="223"/>
      <c r="C15" s="51"/>
      <c r="D15" s="52">
        <f>SUM(D14:D14)</f>
        <v>6</v>
      </c>
      <c r="E15" s="53"/>
      <c r="F15" s="53"/>
      <c r="G15" s="52">
        <f t="shared" ref="G15:AE15" si="2">SUM(G14:G14)</f>
        <v>60</v>
      </c>
      <c r="H15" s="54">
        <f t="shared" si="2"/>
        <v>30</v>
      </c>
      <c r="I15" s="55">
        <f t="shared" si="2"/>
        <v>30</v>
      </c>
      <c r="J15" s="55">
        <f t="shared" si="2"/>
        <v>0</v>
      </c>
      <c r="K15" s="55">
        <f t="shared" si="2"/>
        <v>0</v>
      </c>
      <c r="L15" s="55">
        <f t="shared" si="2"/>
        <v>0</v>
      </c>
      <c r="M15" s="55">
        <f t="shared" si="2"/>
        <v>0</v>
      </c>
      <c r="N15" s="56">
        <f t="shared" si="2"/>
        <v>0</v>
      </c>
      <c r="O15" s="54">
        <f t="shared" si="2"/>
        <v>30</v>
      </c>
      <c r="P15" s="56">
        <f t="shared" si="2"/>
        <v>30</v>
      </c>
      <c r="Q15" s="54">
        <f t="shared" si="2"/>
        <v>0</v>
      </c>
      <c r="R15" s="56">
        <f t="shared" si="2"/>
        <v>0</v>
      </c>
      <c r="S15" s="54">
        <f t="shared" si="2"/>
        <v>0</v>
      </c>
      <c r="T15" s="56">
        <f t="shared" si="2"/>
        <v>0</v>
      </c>
      <c r="U15" s="54">
        <f t="shared" si="2"/>
        <v>0</v>
      </c>
      <c r="V15" s="56">
        <f t="shared" si="2"/>
        <v>0</v>
      </c>
      <c r="W15" s="54">
        <f t="shared" si="2"/>
        <v>0</v>
      </c>
      <c r="X15" s="56">
        <f t="shared" si="2"/>
        <v>0</v>
      </c>
      <c r="Y15" s="54">
        <f t="shared" si="2"/>
        <v>0</v>
      </c>
      <c r="Z15" s="56">
        <f t="shared" si="2"/>
        <v>0</v>
      </c>
      <c r="AA15" s="56">
        <f t="shared" si="2"/>
        <v>0</v>
      </c>
      <c r="AB15" s="158">
        <f t="shared" si="2"/>
        <v>2.6</v>
      </c>
      <c r="AC15" s="56">
        <f t="shared" si="2"/>
        <v>0</v>
      </c>
      <c r="AD15" s="56">
        <f t="shared" si="2"/>
        <v>0</v>
      </c>
      <c r="AE15" s="158">
        <f t="shared" si="2"/>
        <v>3</v>
      </c>
      <c r="AF15" s="174"/>
    </row>
    <row r="16" spans="1:39" ht="17.100000000000001" customHeight="1" thickTop="1" thickBot="1">
      <c r="A16" s="230" t="s">
        <v>128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2"/>
      <c r="AF16" s="174"/>
    </row>
    <row r="17" spans="1:32" ht="17.100000000000001" customHeight="1" thickTop="1" thickBot="1">
      <c r="A17" s="45">
        <v>1</v>
      </c>
      <c r="B17" s="7" t="s">
        <v>47</v>
      </c>
      <c r="C17" s="144" t="s">
        <v>88</v>
      </c>
      <c r="D17" s="45">
        <v>2</v>
      </c>
      <c r="E17" s="145"/>
      <c r="F17" s="145" t="s">
        <v>44</v>
      </c>
      <c r="G17" s="20">
        <f>SUM(H17:N17)</f>
        <v>30</v>
      </c>
      <c r="H17" s="41"/>
      <c r="I17" s="146">
        <v>30</v>
      </c>
      <c r="J17" s="146"/>
      <c r="K17" s="146"/>
      <c r="L17" s="146"/>
      <c r="M17" s="146"/>
      <c r="N17" s="146"/>
      <c r="O17" s="41"/>
      <c r="P17" s="42">
        <v>30</v>
      </c>
      <c r="Q17" s="41"/>
      <c r="R17" s="42"/>
      <c r="S17" s="41"/>
      <c r="T17" s="147"/>
      <c r="U17" s="41"/>
      <c r="V17" s="42"/>
      <c r="W17" s="41"/>
      <c r="X17" s="42"/>
      <c r="Y17" s="41"/>
      <c r="Z17" s="42"/>
      <c r="AA17" s="148"/>
      <c r="AB17" s="159">
        <v>1.3</v>
      </c>
      <c r="AC17" s="149"/>
      <c r="AD17" s="149"/>
      <c r="AE17" s="159">
        <v>2</v>
      </c>
      <c r="AF17" s="174"/>
    </row>
    <row r="18" spans="1:32" s="168" customFormat="1" ht="17.100000000000001" customHeight="1" thickTop="1" thickBot="1">
      <c r="A18" s="226" t="s">
        <v>11</v>
      </c>
      <c r="B18" s="227"/>
      <c r="C18" s="31"/>
      <c r="D18" s="32">
        <f>SUM(D17:D17)</f>
        <v>2</v>
      </c>
      <c r="E18" s="33"/>
      <c r="F18" s="33"/>
      <c r="G18" s="32">
        <f t="shared" ref="G18:AE18" si="3">SUM(G17:G17)</f>
        <v>30</v>
      </c>
      <c r="H18" s="76">
        <f t="shared" si="3"/>
        <v>0</v>
      </c>
      <c r="I18" s="77">
        <f t="shared" si="3"/>
        <v>30</v>
      </c>
      <c r="J18" s="77">
        <f t="shared" si="3"/>
        <v>0</v>
      </c>
      <c r="K18" s="77">
        <f t="shared" si="3"/>
        <v>0</v>
      </c>
      <c r="L18" s="77">
        <f t="shared" si="3"/>
        <v>0</v>
      </c>
      <c r="M18" s="77">
        <f t="shared" si="3"/>
        <v>0</v>
      </c>
      <c r="N18" s="77">
        <f t="shared" si="3"/>
        <v>0</v>
      </c>
      <c r="O18" s="76">
        <f t="shared" si="3"/>
        <v>0</v>
      </c>
      <c r="P18" s="78">
        <f t="shared" si="3"/>
        <v>30</v>
      </c>
      <c r="Q18" s="76">
        <f t="shared" si="3"/>
        <v>0</v>
      </c>
      <c r="R18" s="78">
        <f t="shared" si="3"/>
        <v>0</v>
      </c>
      <c r="S18" s="76">
        <f t="shared" si="3"/>
        <v>0</v>
      </c>
      <c r="T18" s="78">
        <f t="shared" si="3"/>
        <v>0</v>
      </c>
      <c r="U18" s="76">
        <f t="shared" si="3"/>
        <v>0</v>
      </c>
      <c r="V18" s="78">
        <f t="shared" si="3"/>
        <v>0</v>
      </c>
      <c r="W18" s="76">
        <f t="shared" si="3"/>
        <v>0</v>
      </c>
      <c r="X18" s="78">
        <f t="shared" si="3"/>
        <v>0</v>
      </c>
      <c r="Y18" s="76">
        <f t="shared" si="3"/>
        <v>0</v>
      </c>
      <c r="Z18" s="78">
        <f t="shared" si="3"/>
        <v>0</v>
      </c>
      <c r="AA18" s="78">
        <f t="shared" si="3"/>
        <v>0</v>
      </c>
      <c r="AB18" s="160">
        <f t="shared" si="3"/>
        <v>1.3</v>
      </c>
      <c r="AC18" s="78">
        <f t="shared" si="3"/>
        <v>0</v>
      </c>
      <c r="AD18" s="78">
        <f t="shared" si="3"/>
        <v>0</v>
      </c>
      <c r="AE18" s="160">
        <f t="shared" si="3"/>
        <v>2</v>
      </c>
    </row>
    <row r="19" spans="1:32" ht="17.100000000000001" customHeight="1" thickTop="1" thickBot="1">
      <c r="A19" s="200" t="s">
        <v>149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2"/>
    </row>
    <row r="20" spans="1:32" ht="17.100000000000001" customHeight="1" thickTop="1" thickBot="1">
      <c r="A20" s="10">
        <v>1</v>
      </c>
      <c r="B20" s="59" t="s">
        <v>120</v>
      </c>
      <c r="C20" s="122" t="s">
        <v>174</v>
      </c>
      <c r="D20" s="151">
        <v>6</v>
      </c>
      <c r="E20" s="34"/>
      <c r="F20" s="34" t="s">
        <v>44</v>
      </c>
      <c r="G20" s="35">
        <f>SUM(H20:N20)</f>
        <v>60</v>
      </c>
      <c r="H20" s="38"/>
      <c r="I20" s="60"/>
      <c r="J20" s="60">
        <v>60</v>
      </c>
      <c r="K20" s="60"/>
      <c r="L20" s="60"/>
      <c r="M20" s="60"/>
      <c r="N20" s="60"/>
      <c r="O20" s="38"/>
      <c r="P20" s="36">
        <v>60</v>
      </c>
      <c r="Q20" s="38"/>
      <c r="R20" s="36"/>
      <c r="S20" s="38"/>
      <c r="T20" s="61"/>
      <c r="U20" s="38"/>
      <c r="V20" s="36"/>
      <c r="W20" s="38"/>
      <c r="X20" s="36"/>
      <c r="Y20" s="38"/>
      <c r="Z20" s="36"/>
      <c r="AA20" s="80"/>
      <c r="AB20" s="157">
        <v>2.6</v>
      </c>
      <c r="AC20" s="74"/>
      <c r="AD20" s="74"/>
      <c r="AE20" s="157">
        <v>6</v>
      </c>
    </row>
    <row r="21" spans="1:32" s="168" customFormat="1" ht="17.100000000000001" customHeight="1" thickTop="1" thickBot="1">
      <c r="A21" s="203" t="s">
        <v>11</v>
      </c>
      <c r="B21" s="204"/>
      <c r="C21" s="19"/>
      <c r="D21" s="20">
        <f>SUM(D20:D20)</f>
        <v>6</v>
      </c>
      <c r="E21" s="21"/>
      <c r="F21" s="21"/>
      <c r="G21" s="20">
        <f t="shared" ref="G21:AE21" si="4">SUM(G20:G20)</f>
        <v>60</v>
      </c>
      <c r="H21" s="22">
        <f t="shared" si="4"/>
        <v>0</v>
      </c>
      <c r="I21" s="23">
        <f t="shared" si="4"/>
        <v>0</v>
      </c>
      <c r="J21" s="23">
        <f t="shared" si="4"/>
        <v>60</v>
      </c>
      <c r="K21" s="23">
        <f t="shared" si="4"/>
        <v>0</v>
      </c>
      <c r="L21" s="23">
        <f t="shared" si="4"/>
        <v>0</v>
      </c>
      <c r="M21" s="23">
        <f t="shared" si="4"/>
        <v>0</v>
      </c>
      <c r="N21" s="23">
        <f t="shared" si="4"/>
        <v>0</v>
      </c>
      <c r="O21" s="22">
        <f t="shared" si="4"/>
        <v>0</v>
      </c>
      <c r="P21" s="24">
        <f t="shared" si="4"/>
        <v>60</v>
      </c>
      <c r="Q21" s="22">
        <f t="shared" si="4"/>
        <v>0</v>
      </c>
      <c r="R21" s="24">
        <f t="shared" si="4"/>
        <v>0</v>
      </c>
      <c r="S21" s="22">
        <f t="shared" si="4"/>
        <v>0</v>
      </c>
      <c r="T21" s="24">
        <f t="shared" si="4"/>
        <v>0</v>
      </c>
      <c r="U21" s="22">
        <f t="shared" si="4"/>
        <v>0</v>
      </c>
      <c r="V21" s="24">
        <f t="shared" si="4"/>
        <v>0</v>
      </c>
      <c r="W21" s="22">
        <f t="shared" si="4"/>
        <v>0</v>
      </c>
      <c r="X21" s="24">
        <f t="shared" si="4"/>
        <v>0</v>
      </c>
      <c r="Y21" s="22">
        <f t="shared" si="4"/>
        <v>0</v>
      </c>
      <c r="Z21" s="24">
        <f t="shared" si="4"/>
        <v>0</v>
      </c>
      <c r="AA21" s="24">
        <f t="shared" si="4"/>
        <v>0</v>
      </c>
      <c r="AB21" s="156">
        <f t="shared" si="4"/>
        <v>2.6</v>
      </c>
      <c r="AC21" s="24">
        <f t="shared" si="4"/>
        <v>0</v>
      </c>
      <c r="AD21" s="24">
        <f t="shared" si="4"/>
        <v>0</v>
      </c>
      <c r="AE21" s="156">
        <f t="shared" si="4"/>
        <v>6</v>
      </c>
    </row>
    <row r="22" spans="1:32" ht="17.100000000000001" customHeight="1" thickTop="1" thickBot="1">
      <c r="A22" s="200" t="s">
        <v>129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43"/>
    </row>
    <row r="23" spans="1:32" ht="17.100000000000001" customHeight="1" thickTop="1">
      <c r="A23" s="10">
        <v>1</v>
      </c>
      <c r="B23" s="59" t="s">
        <v>55</v>
      </c>
      <c r="C23" s="122" t="s">
        <v>93</v>
      </c>
      <c r="D23" s="10"/>
      <c r="E23" s="34"/>
      <c r="F23" s="34" t="s">
        <v>44</v>
      </c>
      <c r="G23" s="35">
        <f>SUM(H23:N23)</f>
        <v>30</v>
      </c>
      <c r="H23" s="38"/>
      <c r="I23" s="60">
        <v>30</v>
      </c>
      <c r="J23" s="60"/>
      <c r="K23" s="60"/>
      <c r="L23" s="60"/>
      <c r="M23" s="60"/>
      <c r="N23" s="60"/>
      <c r="O23" s="38"/>
      <c r="P23" s="36">
        <v>30</v>
      </c>
      <c r="Q23" s="38"/>
      <c r="R23" s="36"/>
      <c r="S23" s="38"/>
      <c r="T23" s="61"/>
      <c r="U23" s="38"/>
      <c r="V23" s="36"/>
      <c r="W23" s="38"/>
      <c r="X23" s="36"/>
      <c r="Y23" s="38"/>
      <c r="Z23" s="36"/>
      <c r="AA23" s="80"/>
      <c r="AB23" s="157"/>
      <c r="AC23" s="74"/>
      <c r="AD23" s="74"/>
      <c r="AE23" s="157"/>
    </row>
    <row r="24" spans="1:32" ht="17.100000000000001" customHeight="1" thickBot="1">
      <c r="A24" s="150">
        <v>2</v>
      </c>
      <c r="B24" s="12" t="s">
        <v>56</v>
      </c>
      <c r="C24" s="13" t="s">
        <v>94</v>
      </c>
      <c r="D24" s="11"/>
      <c r="E24" s="14"/>
      <c r="F24" s="14" t="s">
        <v>49</v>
      </c>
      <c r="G24" s="15">
        <f>SUM(H24:N24)</f>
        <v>30</v>
      </c>
      <c r="H24" s="16"/>
      <c r="I24" s="70">
        <v>30</v>
      </c>
      <c r="J24" s="70"/>
      <c r="K24" s="70"/>
      <c r="L24" s="70"/>
      <c r="M24" s="70"/>
      <c r="N24" s="70"/>
      <c r="O24" s="16"/>
      <c r="P24" s="17"/>
      <c r="Q24" s="16"/>
      <c r="R24" s="17">
        <v>30</v>
      </c>
      <c r="S24" s="16"/>
      <c r="T24" s="40"/>
      <c r="U24" s="16"/>
      <c r="V24" s="17"/>
      <c r="W24" s="16"/>
      <c r="X24" s="17"/>
      <c r="Y24" s="16"/>
      <c r="Z24" s="17"/>
      <c r="AA24" s="81"/>
      <c r="AB24" s="161"/>
      <c r="AC24" s="73"/>
      <c r="AD24" s="73"/>
      <c r="AE24" s="161"/>
    </row>
    <row r="25" spans="1:32" s="168" customFormat="1" ht="17.100000000000001" customHeight="1" thickTop="1" thickBot="1">
      <c r="A25" s="226" t="s">
        <v>11</v>
      </c>
      <c r="B25" s="204"/>
      <c r="C25" s="19"/>
      <c r="D25" s="20">
        <f>SUM(D23:D24)</f>
        <v>0</v>
      </c>
      <c r="E25" s="21"/>
      <c r="F25" s="21"/>
      <c r="G25" s="20">
        <f t="shared" ref="G25:AE25" si="5">SUM(G23:G24)</f>
        <v>60</v>
      </c>
      <c r="H25" s="22">
        <f t="shared" si="5"/>
        <v>0</v>
      </c>
      <c r="I25" s="23">
        <f t="shared" si="5"/>
        <v>60</v>
      </c>
      <c r="J25" s="23">
        <f t="shared" si="5"/>
        <v>0</v>
      </c>
      <c r="K25" s="23">
        <f t="shared" si="5"/>
        <v>0</v>
      </c>
      <c r="L25" s="23">
        <f t="shared" si="5"/>
        <v>0</v>
      </c>
      <c r="M25" s="23">
        <f t="shared" si="5"/>
        <v>0</v>
      </c>
      <c r="N25" s="23">
        <f t="shared" si="5"/>
        <v>0</v>
      </c>
      <c r="O25" s="22">
        <f t="shared" si="5"/>
        <v>0</v>
      </c>
      <c r="P25" s="24">
        <f t="shared" si="5"/>
        <v>30</v>
      </c>
      <c r="Q25" s="22">
        <f t="shared" si="5"/>
        <v>0</v>
      </c>
      <c r="R25" s="24">
        <f t="shared" si="5"/>
        <v>30</v>
      </c>
      <c r="S25" s="22">
        <f t="shared" si="5"/>
        <v>0</v>
      </c>
      <c r="T25" s="24">
        <f t="shared" si="5"/>
        <v>0</v>
      </c>
      <c r="U25" s="22">
        <f t="shared" si="5"/>
        <v>0</v>
      </c>
      <c r="V25" s="24">
        <f t="shared" si="5"/>
        <v>0</v>
      </c>
      <c r="W25" s="22">
        <f t="shared" si="5"/>
        <v>0</v>
      </c>
      <c r="X25" s="24">
        <f t="shared" si="5"/>
        <v>0</v>
      </c>
      <c r="Y25" s="22">
        <f t="shared" si="5"/>
        <v>0</v>
      </c>
      <c r="Z25" s="24">
        <f t="shared" si="5"/>
        <v>0</v>
      </c>
      <c r="AA25" s="24">
        <f t="shared" si="5"/>
        <v>0</v>
      </c>
      <c r="AB25" s="156">
        <f t="shared" si="5"/>
        <v>0</v>
      </c>
      <c r="AC25" s="24">
        <f t="shared" si="5"/>
        <v>0</v>
      </c>
      <c r="AD25" s="24">
        <f t="shared" si="5"/>
        <v>0</v>
      </c>
      <c r="AE25" s="156">
        <f t="shared" si="5"/>
        <v>0</v>
      </c>
    </row>
    <row r="26" spans="1:32" ht="17.100000000000001" customHeight="1" thickTop="1" thickBot="1">
      <c r="A26" s="230" t="s">
        <v>150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1"/>
      <c r="Y26" s="231"/>
      <c r="Z26" s="231"/>
      <c r="AA26" s="231"/>
      <c r="AB26" s="231"/>
      <c r="AC26" s="231"/>
      <c r="AD26" s="231"/>
      <c r="AE26" s="232"/>
    </row>
    <row r="27" spans="1:32" ht="17.100000000000001" customHeight="1" thickTop="1" thickBot="1">
      <c r="A27" s="25">
        <v>1</v>
      </c>
      <c r="B27" s="82" t="s">
        <v>122</v>
      </c>
      <c r="C27" s="123" t="s">
        <v>125</v>
      </c>
      <c r="D27" s="25">
        <v>1</v>
      </c>
      <c r="E27" s="26"/>
      <c r="F27" s="26" t="s">
        <v>44</v>
      </c>
      <c r="G27" s="27">
        <f t="shared" ref="G27:G28" si="6">SUM(H27:N27)</f>
        <v>15</v>
      </c>
      <c r="H27" s="28"/>
      <c r="I27" s="29">
        <v>15</v>
      </c>
      <c r="J27" s="29"/>
      <c r="K27" s="29"/>
      <c r="L27" s="29"/>
      <c r="M27" s="29"/>
      <c r="N27" s="29"/>
      <c r="O27" s="28"/>
      <c r="P27" s="30">
        <v>15</v>
      </c>
      <c r="Q27" s="28"/>
      <c r="R27" s="30"/>
      <c r="S27" s="28"/>
      <c r="T27" s="37"/>
      <c r="U27" s="28"/>
      <c r="V27" s="30"/>
      <c r="W27" s="28"/>
      <c r="X27" s="30"/>
      <c r="Y27" s="28"/>
      <c r="Z27" s="30"/>
      <c r="AA27" s="83"/>
      <c r="AB27" s="157">
        <v>0.7</v>
      </c>
      <c r="AC27" s="74"/>
      <c r="AD27" s="74"/>
      <c r="AE27" s="157">
        <v>1</v>
      </c>
    </row>
    <row r="28" spans="1:32" ht="17.100000000000001" customHeight="1" thickTop="1" thickBot="1">
      <c r="A28" s="25">
        <v>2</v>
      </c>
      <c r="B28" s="82" t="s">
        <v>123</v>
      </c>
      <c r="C28" s="123" t="s">
        <v>126</v>
      </c>
      <c r="D28" s="25">
        <v>1</v>
      </c>
      <c r="E28" s="26"/>
      <c r="F28" s="26" t="s">
        <v>49</v>
      </c>
      <c r="G28" s="27">
        <f t="shared" si="6"/>
        <v>15</v>
      </c>
      <c r="H28" s="28"/>
      <c r="I28" s="29">
        <v>15</v>
      </c>
      <c r="J28" s="29"/>
      <c r="K28" s="29"/>
      <c r="L28" s="29"/>
      <c r="M28" s="29"/>
      <c r="N28" s="29"/>
      <c r="O28" s="28"/>
      <c r="P28" s="30"/>
      <c r="Q28" s="28"/>
      <c r="R28" s="30">
        <v>15</v>
      </c>
      <c r="S28" s="28"/>
      <c r="T28" s="37"/>
      <c r="U28" s="28"/>
      <c r="V28" s="30"/>
      <c r="W28" s="28"/>
      <c r="X28" s="30"/>
      <c r="Y28" s="28"/>
      <c r="Z28" s="30"/>
      <c r="AA28" s="83"/>
      <c r="AB28" s="157">
        <v>0.7</v>
      </c>
      <c r="AC28" s="74"/>
      <c r="AD28" s="74"/>
      <c r="AE28" s="157">
        <v>1</v>
      </c>
    </row>
    <row r="29" spans="1:32" ht="17.100000000000001" customHeight="1" thickTop="1" thickBot="1">
      <c r="A29" s="25">
        <v>3</v>
      </c>
      <c r="B29" s="82" t="s">
        <v>124</v>
      </c>
      <c r="C29" s="123" t="s">
        <v>138</v>
      </c>
      <c r="D29" s="25">
        <v>1</v>
      </c>
      <c r="E29" s="26"/>
      <c r="F29" s="26" t="s">
        <v>50</v>
      </c>
      <c r="G29" s="27">
        <f>SUM(H29:N29)</f>
        <v>15</v>
      </c>
      <c r="H29" s="28"/>
      <c r="I29" s="29">
        <v>15</v>
      </c>
      <c r="J29" s="29"/>
      <c r="K29" s="29"/>
      <c r="L29" s="29"/>
      <c r="M29" s="29"/>
      <c r="N29" s="29"/>
      <c r="O29" s="28"/>
      <c r="P29" s="30"/>
      <c r="Q29" s="28"/>
      <c r="R29" s="30"/>
      <c r="S29" s="28"/>
      <c r="T29" s="37">
        <v>15</v>
      </c>
      <c r="U29" s="28"/>
      <c r="V29" s="30"/>
      <c r="W29" s="28"/>
      <c r="X29" s="30"/>
      <c r="Y29" s="28"/>
      <c r="Z29" s="30"/>
      <c r="AA29" s="83"/>
      <c r="AB29" s="157">
        <v>0.7</v>
      </c>
      <c r="AC29" s="74"/>
      <c r="AD29" s="74"/>
      <c r="AE29" s="157">
        <v>1</v>
      </c>
    </row>
    <row r="30" spans="1:32" s="168" customFormat="1" ht="17.100000000000001" customHeight="1" thickTop="1" thickBot="1">
      <c r="A30" s="57" t="s">
        <v>11</v>
      </c>
      <c r="B30" s="58"/>
      <c r="C30" s="19"/>
      <c r="D30" s="20">
        <f>SUM(D27:D29)</f>
        <v>3</v>
      </c>
      <c r="E30" s="21"/>
      <c r="F30" s="21"/>
      <c r="G30" s="20">
        <f>SUM(G27:G29)</f>
        <v>45</v>
      </c>
      <c r="H30" s="22">
        <f t="shared" ref="H30:AA30" si="7">SUM(H29:H29)</f>
        <v>0</v>
      </c>
      <c r="I30" s="23">
        <f>SUM(I27:I29)</f>
        <v>45</v>
      </c>
      <c r="J30" s="23">
        <f t="shared" si="7"/>
        <v>0</v>
      </c>
      <c r="K30" s="23">
        <f t="shared" si="7"/>
        <v>0</v>
      </c>
      <c r="L30" s="23">
        <f t="shared" si="7"/>
        <v>0</v>
      </c>
      <c r="M30" s="23">
        <f t="shared" si="7"/>
        <v>0</v>
      </c>
      <c r="N30" s="23">
        <f t="shared" si="7"/>
        <v>0</v>
      </c>
      <c r="O30" s="22">
        <f t="shared" si="7"/>
        <v>0</v>
      </c>
      <c r="P30" s="24">
        <f>SUM(P27:P29)</f>
        <v>15</v>
      </c>
      <c r="Q30" s="22">
        <f t="shared" si="7"/>
        <v>0</v>
      </c>
      <c r="R30" s="24">
        <f>SUM(R27:R29)</f>
        <v>15</v>
      </c>
      <c r="S30" s="22">
        <f t="shared" si="7"/>
        <v>0</v>
      </c>
      <c r="T30" s="24">
        <f>SUM(T27:T29)</f>
        <v>15</v>
      </c>
      <c r="U30" s="22">
        <f t="shared" si="7"/>
        <v>0</v>
      </c>
      <c r="V30" s="24">
        <f>SUM(V27:V29)</f>
        <v>0</v>
      </c>
      <c r="W30" s="22">
        <f t="shared" si="7"/>
        <v>0</v>
      </c>
      <c r="X30" s="24">
        <f t="shared" si="7"/>
        <v>0</v>
      </c>
      <c r="Y30" s="22">
        <f t="shared" si="7"/>
        <v>0</v>
      </c>
      <c r="Z30" s="24">
        <f t="shared" si="7"/>
        <v>0</v>
      </c>
      <c r="AA30" s="24">
        <f t="shared" si="7"/>
        <v>0</v>
      </c>
      <c r="AB30" s="156">
        <f>SUM(AB27:AB29)</f>
        <v>2.0999999999999996</v>
      </c>
      <c r="AC30" s="24">
        <f t="shared" ref="AC30:AD30" si="8">SUM(AC27:AC29)</f>
        <v>0</v>
      </c>
      <c r="AD30" s="24">
        <f t="shared" si="8"/>
        <v>0</v>
      </c>
      <c r="AE30" s="156">
        <f>SUM(AE27:AE29)</f>
        <v>3</v>
      </c>
    </row>
    <row r="31" spans="1:32" s="168" customFormat="1" ht="17.100000000000001" customHeight="1" thickTop="1" thickBot="1">
      <c r="A31" s="230" t="s">
        <v>151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2"/>
    </row>
    <row r="32" spans="1:32" ht="17.100000000000001" customHeight="1" thickTop="1">
      <c r="A32" s="25">
        <v>1</v>
      </c>
      <c r="B32" s="82" t="s">
        <v>48</v>
      </c>
      <c r="C32" s="123" t="s">
        <v>89</v>
      </c>
      <c r="D32" s="25">
        <v>3</v>
      </c>
      <c r="E32" s="26"/>
      <c r="F32" s="26" t="s">
        <v>44</v>
      </c>
      <c r="G32" s="27">
        <f>SUM(H32:N32)</f>
        <v>30</v>
      </c>
      <c r="H32" s="28"/>
      <c r="I32" s="29"/>
      <c r="J32" s="29"/>
      <c r="K32" s="29"/>
      <c r="L32" s="29">
        <v>30</v>
      </c>
      <c r="M32" s="29"/>
      <c r="N32" s="29"/>
      <c r="O32" s="28"/>
      <c r="P32" s="30">
        <v>30</v>
      </c>
      <c r="Q32" s="28"/>
      <c r="R32" s="30"/>
      <c r="S32" s="28"/>
      <c r="T32" s="37"/>
      <c r="U32" s="28"/>
      <c r="V32" s="30"/>
      <c r="W32" s="28"/>
      <c r="X32" s="30"/>
      <c r="Y32" s="28"/>
      <c r="Z32" s="30"/>
      <c r="AA32" s="83"/>
      <c r="AB32" s="157">
        <v>1.3</v>
      </c>
      <c r="AC32" s="74"/>
      <c r="AD32" s="74"/>
      <c r="AE32" s="157">
        <v>3</v>
      </c>
    </row>
    <row r="33" spans="1:31" ht="17.100000000000001" customHeight="1">
      <c r="A33" s="11">
        <v>2</v>
      </c>
      <c r="B33" s="12" t="s">
        <v>53</v>
      </c>
      <c r="C33" s="13" t="s">
        <v>90</v>
      </c>
      <c r="D33" s="11">
        <v>3</v>
      </c>
      <c r="E33" s="14"/>
      <c r="F33" s="14" t="s">
        <v>49</v>
      </c>
      <c r="G33" s="15">
        <f>SUM(H33:N33)</f>
        <v>30</v>
      </c>
      <c r="H33" s="16"/>
      <c r="I33" s="70"/>
      <c r="J33" s="70"/>
      <c r="K33" s="70"/>
      <c r="L33" s="70">
        <v>30</v>
      </c>
      <c r="M33" s="70"/>
      <c r="N33" s="70"/>
      <c r="O33" s="16"/>
      <c r="P33" s="17"/>
      <c r="Q33" s="16"/>
      <c r="R33" s="17">
        <v>30</v>
      </c>
      <c r="S33" s="16"/>
      <c r="T33" s="40"/>
      <c r="U33" s="16"/>
      <c r="V33" s="17"/>
      <c r="W33" s="16"/>
      <c r="X33" s="17"/>
      <c r="Y33" s="16"/>
      <c r="Z33" s="17"/>
      <c r="AA33" s="81"/>
      <c r="AB33" s="161">
        <v>1.3</v>
      </c>
      <c r="AC33" s="73"/>
      <c r="AD33" s="73"/>
      <c r="AE33" s="161">
        <v>3</v>
      </c>
    </row>
    <row r="34" spans="1:31" ht="17.100000000000001" customHeight="1">
      <c r="A34" s="11">
        <v>3</v>
      </c>
      <c r="B34" s="12" t="s">
        <v>54</v>
      </c>
      <c r="C34" s="13" t="s">
        <v>91</v>
      </c>
      <c r="D34" s="11">
        <v>3</v>
      </c>
      <c r="E34" s="14"/>
      <c r="F34" s="14" t="s">
        <v>50</v>
      </c>
      <c r="G34" s="15">
        <f>SUM(H34:N34)</f>
        <v>30</v>
      </c>
      <c r="H34" s="16"/>
      <c r="I34" s="70"/>
      <c r="J34" s="70"/>
      <c r="K34" s="70"/>
      <c r="L34" s="70">
        <v>30</v>
      </c>
      <c r="M34" s="70"/>
      <c r="N34" s="70"/>
      <c r="O34" s="16"/>
      <c r="P34" s="17"/>
      <c r="Q34" s="16"/>
      <c r="R34" s="17"/>
      <c r="S34" s="16"/>
      <c r="T34" s="40">
        <v>30</v>
      </c>
      <c r="U34" s="16"/>
      <c r="V34" s="17"/>
      <c r="W34" s="16"/>
      <c r="X34" s="17"/>
      <c r="Y34" s="16"/>
      <c r="Z34" s="17"/>
      <c r="AA34" s="81"/>
      <c r="AB34" s="161">
        <v>1.3</v>
      </c>
      <c r="AC34" s="73"/>
      <c r="AD34" s="73"/>
      <c r="AE34" s="161">
        <v>3</v>
      </c>
    </row>
    <row r="35" spans="1:31" ht="17.100000000000001" customHeight="1" thickBot="1">
      <c r="A35" s="11">
        <v>4</v>
      </c>
      <c r="B35" s="12" t="s">
        <v>52</v>
      </c>
      <c r="C35" s="13" t="s">
        <v>92</v>
      </c>
      <c r="D35" s="11">
        <v>3</v>
      </c>
      <c r="E35" s="14" t="s">
        <v>51</v>
      </c>
      <c r="F35" s="14"/>
      <c r="G35" s="15">
        <f>SUM(H35:N35)</f>
        <v>30</v>
      </c>
      <c r="H35" s="16"/>
      <c r="I35" s="70"/>
      <c r="J35" s="70"/>
      <c r="K35" s="70"/>
      <c r="L35" s="70">
        <v>30</v>
      </c>
      <c r="M35" s="70"/>
      <c r="N35" s="70"/>
      <c r="O35" s="16"/>
      <c r="P35" s="17"/>
      <c r="Q35" s="16"/>
      <c r="R35" s="17"/>
      <c r="S35" s="16"/>
      <c r="T35" s="40"/>
      <c r="U35" s="16"/>
      <c r="V35" s="17">
        <v>30</v>
      </c>
      <c r="W35" s="16"/>
      <c r="X35" s="17"/>
      <c r="Y35" s="16"/>
      <c r="Z35" s="17"/>
      <c r="AA35" s="81"/>
      <c r="AB35" s="161">
        <v>1.3</v>
      </c>
      <c r="AC35" s="73"/>
      <c r="AD35" s="73"/>
      <c r="AE35" s="161">
        <v>3</v>
      </c>
    </row>
    <row r="36" spans="1:31" s="168" customFormat="1" ht="17.100000000000001" customHeight="1" thickTop="1" thickBot="1">
      <c r="A36" s="203" t="s">
        <v>11</v>
      </c>
      <c r="B36" s="204"/>
      <c r="C36" s="19"/>
      <c r="D36" s="20">
        <f>SUM(D32:D35)</f>
        <v>12</v>
      </c>
      <c r="E36" s="21"/>
      <c r="F36" s="21"/>
      <c r="G36" s="20">
        <f t="shared" ref="G36:AE36" si="9">SUM(G32:G35)</f>
        <v>120</v>
      </c>
      <c r="H36" s="22">
        <f t="shared" si="9"/>
        <v>0</v>
      </c>
      <c r="I36" s="23">
        <f t="shared" si="9"/>
        <v>0</v>
      </c>
      <c r="J36" s="23">
        <f t="shared" si="9"/>
        <v>0</v>
      </c>
      <c r="K36" s="23">
        <f t="shared" si="9"/>
        <v>0</v>
      </c>
      <c r="L36" s="23">
        <f t="shared" si="9"/>
        <v>120</v>
      </c>
      <c r="M36" s="23">
        <f t="shared" si="9"/>
        <v>0</v>
      </c>
      <c r="N36" s="23">
        <f t="shared" si="9"/>
        <v>0</v>
      </c>
      <c r="O36" s="22">
        <f t="shared" si="9"/>
        <v>0</v>
      </c>
      <c r="P36" s="24">
        <f t="shared" si="9"/>
        <v>30</v>
      </c>
      <c r="Q36" s="22">
        <f t="shared" si="9"/>
        <v>0</v>
      </c>
      <c r="R36" s="24">
        <f t="shared" si="9"/>
        <v>30</v>
      </c>
      <c r="S36" s="22">
        <f t="shared" si="9"/>
        <v>0</v>
      </c>
      <c r="T36" s="24">
        <f t="shared" si="9"/>
        <v>30</v>
      </c>
      <c r="U36" s="22">
        <f t="shared" si="9"/>
        <v>0</v>
      </c>
      <c r="V36" s="24">
        <f t="shared" si="9"/>
        <v>30</v>
      </c>
      <c r="W36" s="22">
        <f t="shared" si="9"/>
        <v>0</v>
      </c>
      <c r="X36" s="24">
        <f t="shared" si="9"/>
        <v>0</v>
      </c>
      <c r="Y36" s="22">
        <f t="shared" si="9"/>
        <v>0</v>
      </c>
      <c r="Z36" s="24">
        <f t="shared" si="9"/>
        <v>0</v>
      </c>
      <c r="AA36" s="24">
        <f t="shared" si="9"/>
        <v>0</v>
      </c>
      <c r="AB36" s="156">
        <f t="shared" si="9"/>
        <v>5.2</v>
      </c>
      <c r="AC36" s="24">
        <f t="shared" si="9"/>
        <v>0</v>
      </c>
      <c r="AD36" s="24">
        <f t="shared" si="9"/>
        <v>0</v>
      </c>
      <c r="AE36" s="156">
        <f t="shared" si="9"/>
        <v>12</v>
      </c>
    </row>
    <row r="37" spans="1:31" ht="17.100000000000001" customHeight="1" thickTop="1" thickBot="1">
      <c r="A37" s="230" t="s">
        <v>152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2"/>
    </row>
    <row r="38" spans="1:31" ht="17.100000000000001" customHeight="1" thickTop="1" thickBot="1">
      <c r="A38" s="45">
        <v>1</v>
      </c>
      <c r="B38" s="59" t="s">
        <v>57</v>
      </c>
      <c r="C38" s="122" t="s">
        <v>95</v>
      </c>
      <c r="D38" s="10">
        <v>2</v>
      </c>
      <c r="E38" s="34"/>
      <c r="F38" s="34" t="s">
        <v>49</v>
      </c>
      <c r="G38" s="35">
        <f>SUM(H38:N38)</f>
        <v>30</v>
      </c>
      <c r="H38" s="38"/>
      <c r="I38" s="60"/>
      <c r="J38" s="60"/>
      <c r="K38" s="60">
        <v>30</v>
      </c>
      <c r="L38" s="60"/>
      <c r="M38" s="60"/>
      <c r="N38" s="60"/>
      <c r="O38" s="38"/>
      <c r="P38" s="36"/>
      <c r="Q38" s="38"/>
      <c r="R38" s="36">
        <v>30</v>
      </c>
      <c r="S38" s="38"/>
      <c r="T38" s="61"/>
      <c r="U38" s="38"/>
      <c r="V38" s="36"/>
      <c r="W38" s="38"/>
      <c r="X38" s="36"/>
      <c r="Y38" s="38"/>
      <c r="Z38" s="36"/>
      <c r="AA38" s="80"/>
      <c r="AB38" s="157">
        <v>1.3</v>
      </c>
      <c r="AC38" s="74"/>
      <c r="AD38" s="74"/>
      <c r="AE38" s="157">
        <v>2</v>
      </c>
    </row>
    <row r="39" spans="1:31" s="168" customFormat="1" ht="17.100000000000001" customHeight="1" thickTop="1" thickBot="1">
      <c r="A39" s="226" t="s">
        <v>11</v>
      </c>
      <c r="B39" s="204"/>
      <c r="C39" s="19"/>
      <c r="D39" s="20">
        <f>SUM(D38:D38)</f>
        <v>2</v>
      </c>
      <c r="E39" s="21"/>
      <c r="F39" s="21"/>
      <c r="G39" s="20">
        <f t="shared" ref="G39:AE39" si="10">SUM(G38:G38)</f>
        <v>30</v>
      </c>
      <c r="H39" s="22">
        <f t="shared" si="10"/>
        <v>0</v>
      </c>
      <c r="I39" s="23">
        <f t="shared" si="10"/>
        <v>0</v>
      </c>
      <c r="J39" s="23">
        <f t="shared" si="10"/>
        <v>0</v>
      </c>
      <c r="K39" s="23">
        <f t="shared" si="10"/>
        <v>30</v>
      </c>
      <c r="L39" s="23">
        <f t="shared" si="10"/>
        <v>0</v>
      </c>
      <c r="M39" s="23">
        <f t="shared" si="10"/>
        <v>0</v>
      </c>
      <c r="N39" s="23">
        <f t="shared" si="10"/>
        <v>0</v>
      </c>
      <c r="O39" s="22">
        <f t="shared" si="10"/>
        <v>0</v>
      </c>
      <c r="P39" s="24">
        <f t="shared" si="10"/>
        <v>0</v>
      </c>
      <c r="Q39" s="22">
        <f t="shared" si="10"/>
        <v>0</v>
      </c>
      <c r="R39" s="24">
        <f t="shared" si="10"/>
        <v>30</v>
      </c>
      <c r="S39" s="22">
        <f t="shared" si="10"/>
        <v>0</v>
      </c>
      <c r="T39" s="24">
        <f t="shared" si="10"/>
        <v>0</v>
      </c>
      <c r="U39" s="22">
        <f t="shared" si="10"/>
        <v>0</v>
      </c>
      <c r="V39" s="24">
        <f t="shared" si="10"/>
        <v>0</v>
      </c>
      <c r="W39" s="22">
        <f t="shared" si="10"/>
        <v>0</v>
      </c>
      <c r="X39" s="24">
        <f t="shared" si="10"/>
        <v>0</v>
      </c>
      <c r="Y39" s="22">
        <f t="shared" si="10"/>
        <v>0</v>
      </c>
      <c r="Z39" s="24">
        <f t="shared" si="10"/>
        <v>0</v>
      </c>
      <c r="AA39" s="24">
        <f t="shared" si="10"/>
        <v>0</v>
      </c>
      <c r="AB39" s="156">
        <f t="shared" si="10"/>
        <v>1.3</v>
      </c>
      <c r="AC39" s="24">
        <f t="shared" si="10"/>
        <v>0</v>
      </c>
      <c r="AD39" s="24">
        <f t="shared" si="10"/>
        <v>0</v>
      </c>
      <c r="AE39" s="156">
        <f t="shared" si="10"/>
        <v>2</v>
      </c>
    </row>
    <row r="40" spans="1:31" ht="17.100000000000001" customHeight="1" thickTop="1" thickBot="1">
      <c r="A40" s="233" t="s">
        <v>153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5"/>
    </row>
    <row r="41" spans="1:31" ht="17.100000000000001" customHeight="1" thickTop="1" thickBot="1">
      <c r="A41" s="25">
        <v>1</v>
      </c>
      <c r="B41" s="82" t="s">
        <v>58</v>
      </c>
      <c r="C41" s="123" t="s">
        <v>137</v>
      </c>
      <c r="D41" s="25">
        <v>3</v>
      </c>
      <c r="E41" s="26" t="s">
        <v>49</v>
      </c>
      <c r="F41" s="26"/>
      <c r="G41" s="27">
        <f>SUM(H41:N41)</f>
        <v>45</v>
      </c>
      <c r="H41" s="28">
        <v>30</v>
      </c>
      <c r="I41" s="29">
        <v>15</v>
      </c>
      <c r="J41" s="29"/>
      <c r="K41" s="29"/>
      <c r="L41" s="29"/>
      <c r="M41" s="29"/>
      <c r="N41" s="29"/>
      <c r="O41" s="28"/>
      <c r="P41" s="30"/>
      <c r="Q41" s="28">
        <v>30</v>
      </c>
      <c r="R41" s="30">
        <v>15</v>
      </c>
      <c r="S41" s="28"/>
      <c r="T41" s="37"/>
      <c r="U41" s="28"/>
      <c r="V41" s="30"/>
      <c r="W41" s="28"/>
      <c r="X41" s="30"/>
      <c r="Y41" s="28"/>
      <c r="Z41" s="30"/>
      <c r="AA41" s="83"/>
      <c r="AB41" s="157">
        <v>1.9</v>
      </c>
      <c r="AC41" s="74"/>
      <c r="AD41" s="74"/>
      <c r="AE41" s="157">
        <v>1.5</v>
      </c>
    </row>
    <row r="42" spans="1:31" s="168" customFormat="1" ht="17.100000000000001" customHeight="1" thickTop="1" thickBot="1">
      <c r="A42" s="226" t="s">
        <v>11</v>
      </c>
      <c r="B42" s="204"/>
      <c r="C42" s="19"/>
      <c r="D42" s="20">
        <f>SUM(D41:D41)</f>
        <v>3</v>
      </c>
      <c r="E42" s="21"/>
      <c r="F42" s="21"/>
      <c r="G42" s="20">
        <f t="shared" ref="G42:AE42" si="11">SUM(G41:G41)</f>
        <v>45</v>
      </c>
      <c r="H42" s="22">
        <f t="shared" si="11"/>
        <v>30</v>
      </c>
      <c r="I42" s="23">
        <f t="shared" si="11"/>
        <v>15</v>
      </c>
      <c r="J42" s="23">
        <f t="shared" si="11"/>
        <v>0</v>
      </c>
      <c r="K42" s="23">
        <f t="shared" si="11"/>
        <v>0</v>
      </c>
      <c r="L42" s="23">
        <f t="shared" si="11"/>
        <v>0</v>
      </c>
      <c r="M42" s="23">
        <f t="shared" si="11"/>
        <v>0</v>
      </c>
      <c r="N42" s="23">
        <f t="shared" si="11"/>
        <v>0</v>
      </c>
      <c r="O42" s="22">
        <f t="shared" si="11"/>
        <v>0</v>
      </c>
      <c r="P42" s="24">
        <f t="shared" si="11"/>
        <v>0</v>
      </c>
      <c r="Q42" s="22">
        <f t="shared" si="11"/>
        <v>30</v>
      </c>
      <c r="R42" s="24">
        <f t="shared" si="11"/>
        <v>15</v>
      </c>
      <c r="S42" s="22">
        <f t="shared" si="11"/>
        <v>0</v>
      </c>
      <c r="T42" s="24">
        <f t="shared" si="11"/>
        <v>0</v>
      </c>
      <c r="U42" s="22">
        <f t="shared" si="11"/>
        <v>0</v>
      </c>
      <c r="V42" s="24">
        <f t="shared" si="11"/>
        <v>0</v>
      </c>
      <c r="W42" s="22">
        <f t="shared" si="11"/>
        <v>0</v>
      </c>
      <c r="X42" s="24">
        <f t="shared" si="11"/>
        <v>0</v>
      </c>
      <c r="Y42" s="22">
        <f t="shared" si="11"/>
        <v>0</v>
      </c>
      <c r="Z42" s="24">
        <f t="shared" si="11"/>
        <v>0</v>
      </c>
      <c r="AA42" s="24">
        <f t="shared" si="11"/>
        <v>0</v>
      </c>
      <c r="AB42" s="156">
        <f t="shared" si="11"/>
        <v>1.9</v>
      </c>
      <c r="AC42" s="24">
        <f t="shared" si="11"/>
        <v>0</v>
      </c>
      <c r="AD42" s="24">
        <f t="shared" si="11"/>
        <v>0</v>
      </c>
      <c r="AE42" s="156">
        <f t="shared" si="11"/>
        <v>1.5</v>
      </c>
    </row>
    <row r="43" spans="1:31" ht="17.100000000000001" customHeight="1" thickTop="1" thickBot="1">
      <c r="A43" s="233" t="s">
        <v>154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5"/>
    </row>
    <row r="44" spans="1:31" ht="17.100000000000001" customHeight="1" thickTop="1" thickBot="1">
      <c r="A44" s="25">
        <v>1</v>
      </c>
      <c r="B44" s="82" t="s">
        <v>59</v>
      </c>
      <c r="C44" s="123" t="s">
        <v>142</v>
      </c>
      <c r="D44" s="173">
        <v>6</v>
      </c>
      <c r="E44" s="26" t="s">
        <v>49</v>
      </c>
      <c r="F44" s="26"/>
      <c r="G44" s="27">
        <f>SUM(H44:N44)</f>
        <v>60</v>
      </c>
      <c r="H44" s="28">
        <v>30</v>
      </c>
      <c r="I44" s="29">
        <v>30</v>
      </c>
      <c r="J44" s="29"/>
      <c r="K44" s="29"/>
      <c r="L44" s="29"/>
      <c r="M44" s="29"/>
      <c r="N44" s="29"/>
      <c r="O44" s="28"/>
      <c r="P44" s="30"/>
      <c r="Q44" s="28">
        <v>30</v>
      </c>
      <c r="R44" s="30">
        <v>30</v>
      </c>
      <c r="S44" s="28"/>
      <c r="T44" s="37"/>
      <c r="U44" s="28"/>
      <c r="V44" s="30"/>
      <c r="W44" s="28"/>
      <c r="X44" s="30"/>
      <c r="Y44" s="28"/>
      <c r="Z44" s="30"/>
      <c r="AA44" s="83"/>
      <c r="AB44" s="157">
        <v>2.6</v>
      </c>
      <c r="AC44" s="74"/>
      <c r="AD44" s="74"/>
      <c r="AE44" s="157">
        <v>3</v>
      </c>
    </row>
    <row r="45" spans="1:31" s="168" customFormat="1" ht="17.100000000000001" customHeight="1" thickTop="1" thickBot="1">
      <c r="A45" s="57" t="s">
        <v>11</v>
      </c>
      <c r="B45" s="58"/>
      <c r="C45" s="19"/>
      <c r="D45" s="20">
        <f>SUM(D44:D44)</f>
        <v>6</v>
      </c>
      <c r="E45" s="21"/>
      <c r="F45" s="21"/>
      <c r="G45" s="20">
        <f t="shared" ref="G45:AE45" si="12">SUM(G44:G44)</f>
        <v>60</v>
      </c>
      <c r="H45" s="22">
        <f t="shared" si="12"/>
        <v>30</v>
      </c>
      <c r="I45" s="23">
        <f t="shared" si="12"/>
        <v>30</v>
      </c>
      <c r="J45" s="23">
        <f t="shared" si="12"/>
        <v>0</v>
      </c>
      <c r="K45" s="23">
        <f t="shared" si="12"/>
        <v>0</v>
      </c>
      <c r="L45" s="23">
        <f t="shared" si="12"/>
        <v>0</v>
      </c>
      <c r="M45" s="23">
        <f t="shared" si="12"/>
        <v>0</v>
      </c>
      <c r="N45" s="23">
        <f t="shared" si="12"/>
        <v>0</v>
      </c>
      <c r="O45" s="22">
        <f t="shared" si="12"/>
        <v>0</v>
      </c>
      <c r="P45" s="24">
        <f t="shared" si="12"/>
        <v>0</v>
      </c>
      <c r="Q45" s="22">
        <f t="shared" si="12"/>
        <v>30</v>
      </c>
      <c r="R45" s="24">
        <f t="shared" si="12"/>
        <v>30</v>
      </c>
      <c r="S45" s="22">
        <f t="shared" si="12"/>
        <v>0</v>
      </c>
      <c r="T45" s="24">
        <f t="shared" si="12"/>
        <v>0</v>
      </c>
      <c r="U45" s="22">
        <f t="shared" si="12"/>
        <v>0</v>
      </c>
      <c r="V45" s="24">
        <f t="shared" si="12"/>
        <v>0</v>
      </c>
      <c r="W45" s="22">
        <f t="shared" si="12"/>
        <v>0</v>
      </c>
      <c r="X45" s="24">
        <f t="shared" si="12"/>
        <v>0</v>
      </c>
      <c r="Y45" s="22">
        <f t="shared" si="12"/>
        <v>0</v>
      </c>
      <c r="Z45" s="24">
        <f t="shared" si="12"/>
        <v>0</v>
      </c>
      <c r="AA45" s="24">
        <f t="shared" si="12"/>
        <v>0</v>
      </c>
      <c r="AB45" s="156">
        <f t="shared" si="12"/>
        <v>2.6</v>
      </c>
      <c r="AC45" s="24">
        <f t="shared" si="12"/>
        <v>0</v>
      </c>
      <c r="AD45" s="24">
        <f t="shared" si="12"/>
        <v>0</v>
      </c>
      <c r="AE45" s="156">
        <f t="shared" si="12"/>
        <v>3</v>
      </c>
    </row>
    <row r="46" spans="1:31" ht="17.100000000000001" customHeight="1" thickTop="1" thickBot="1">
      <c r="A46" s="200" t="s">
        <v>168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2"/>
    </row>
    <row r="47" spans="1:31" ht="17.100000000000001" customHeight="1" thickTop="1" thickBot="1">
      <c r="A47" s="10">
        <v>1</v>
      </c>
      <c r="B47" s="59" t="s">
        <v>60</v>
      </c>
      <c r="C47" s="122" t="s">
        <v>143</v>
      </c>
      <c r="D47" s="151">
        <v>6</v>
      </c>
      <c r="E47" s="34" t="s">
        <v>49</v>
      </c>
      <c r="F47" s="34"/>
      <c r="G47" s="35">
        <f>SUM(H47:N47)</f>
        <v>60</v>
      </c>
      <c r="H47" s="38">
        <v>30</v>
      </c>
      <c r="I47" s="60">
        <v>30</v>
      </c>
      <c r="J47" s="60"/>
      <c r="K47" s="60"/>
      <c r="L47" s="60"/>
      <c r="M47" s="60"/>
      <c r="N47" s="60"/>
      <c r="O47" s="38"/>
      <c r="P47" s="36"/>
      <c r="Q47" s="38">
        <v>30</v>
      </c>
      <c r="R47" s="36">
        <v>30</v>
      </c>
      <c r="S47" s="38"/>
      <c r="T47" s="61"/>
      <c r="U47" s="38"/>
      <c r="V47" s="36"/>
      <c r="W47" s="38"/>
      <c r="X47" s="36"/>
      <c r="Y47" s="38"/>
      <c r="Z47" s="36"/>
      <c r="AA47" s="80"/>
      <c r="AB47" s="157">
        <v>2.6</v>
      </c>
      <c r="AC47" s="74"/>
      <c r="AD47" s="74"/>
      <c r="AE47" s="157">
        <v>3</v>
      </c>
    </row>
    <row r="48" spans="1:31" s="168" customFormat="1" ht="17.100000000000001" customHeight="1" thickTop="1" thickBot="1">
      <c r="A48" s="203" t="s">
        <v>11</v>
      </c>
      <c r="B48" s="204"/>
      <c r="C48" s="19"/>
      <c r="D48" s="20">
        <f>SUM(D47:D47)</f>
        <v>6</v>
      </c>
      <c r="E48" s="21"/>
      <c r="F48" s="21"/>
      <c r="G48" s="20">
        <f t="shared" ref="G48:AE48" si="13">SUM(G47:G47)</f>
        <v>60</v>
      </c>
      <c r="H48" s="22">
        <f t="shared" si="13"/>
        <v>30</v>
      </c>
      <c r="I48" s="23">
        <f t="shared" si="13"/>
        <v>30</v>
      </c>
      <c r="J48" s="23">
        <f t="shared" si="13"/>
        <v>0</v>
      </c>
      <c r="K48" s="23">
        <f t="shared" si="13"/>
        <v>0</v>
      </c>
      <c r="L48" s="23">
        <f t="shared" si="13"/>
        <v>0</v>
      </c>
      <c r="M48" s="23">
        <f t="shared" si="13"/>
        <v>0</v>
      </c>
      <c r="N48" s="23">
        <f t="shared" si="13"/>
        <v>0</v>
      </c>
      <c r="O48" s="22">
        <f t="shared" si="13"/>
        <v>0</v>
      </c>
      <c r="P48" s="24">
        <f t="shared" si="13"/>
        <v>0</v>
      </c>
      <c r="Q48" s="22">
        <f t="shared" si="13"/>
        <v>30</v>
      </c>
      <c r="R48" s="24">
        <f t="shared" si="13"/>
        <v>30</v>
      </c>
      <c r="S48" s="22">
        <f t="shared" si="13"/>
        <v>0</v>
      </c>
      <c r="T48" s="24">
        <f t="shared" si="13"/>
        <v>0</v>
      </c>
      <c r="U48" s="22">
        <f t="shared" si="13"/>
        <v>0</v>
      </c>
      <c r="V48" s="24">
        <f t="shared" si="13"/>
        <v>0</v>
      </c>
      <c r="W48" s="22">
        <f t="shared" si="13"/>
        <v>0</v>
      </c>
      <c r="X48" s="24">
        <f t="shared" si="13"/>
        <v>0</v>
      </c>
      <c r="Y48" s="22">
        <f t="shared" si="13"/>
        <v>0</v>
      </c>
      <c r="Z48" s="24">
        <f t="shared" si="13"/>
        <v>0</v>
      </c>
      <c r="AA48" s="24">
        <f t="shared" si="13"/>
        <v>0</v>
      </c>
      <c r="AB48" s="156">
        <f t="shared" si="13"/>
        <v>2.6</v>
      </c>
      <c r="AC48" s="24">
        <f t="shared" si="13"/>
        <v>0</v>
      </c>
      <c r="AD48" s="24">
        <f t="shared" si="13"/>
        <v>0</v>
      </c>
      <c r="AE48" s="156">
        <f t="shared" si="13"/>
        <v>3</v>
      </c>
    </row>
    <row r="49" spans="1:31" ht="17.100000000000001" customHeight="1" thickTop="1" thickBot="1">
      <c r="A49" s="200" t="s">
        <v>169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2"/>
    </row>
    <row r="50" spans="1:31" ht="17.100000000000001" customHeight="1" thickTop="1" thickBot="1">
      <c r="A50" s="10">
        <v>1</v>
      </c>
      <c r="B50" s="59" t="s">
        <v>61</v>
      </c>
      <c r="C50" s="122" t="s">
        <v>144</v>
      </c>
      <c r="D50" s="151">
        <v>4</v>
      </c>
      <c r="E50" s="34" t="s">
        <v>49</v>
      </c>
      <c r="F50" s="34"/>
      <c r="G50" s="35">
        <f>SUM(H50:N50)</f>
        <v>45</v>
      </c>
      <c r="H50" s="38">
        <v>30</v>
      </c>
      <c r="I50" s="60">
        <v>15</v>
      </c>
      <c r="J50" s="60"/>
      <c r="K50" s="60"/>
      <c r="L50" s="60"/>
      <c r="M50" s="60"/>
      <c r="N50" s="60"/>
      <c r="O50" s="38"/>
      <c r="P50" s="36"/>
      <c r="Q50" s="38">
        <v>30</v>
      </c>
      <c r="R50" s="36">
        <v>15</v>
      </c>
      <c r="S50" s="38"/>
      <c r="T50" s="61"/>
      <c r="U50" s="38"/>
      <c r="V50" s="36"/>
      <c r="W50" s="38"/>
      <c r="X50" s="36"/>
      <c r="Y50" s="38"/>
      <c r="Z50" s="36"/>
      <c r="AA50" s="80"/>
      <c r="AB50" s="157">
        <v>1.9</v>
      </c>
      <c r="AC50" s="74"/>
      <c r="AD50" s="74"/>
      <c r="AE50" s="157">
        <v>2</v>
      </c>
    </row>
    <row r="51" spans="1:31" s="168" customFormat="1" ht="17.100000000000001" customHeight="1" thickTop="1" thickBot="1">
      <c r="A51" s="203" t="s">
        <v>11</v>
      </c>
      <c r="B51" s="204"/>
      <c r="C51" s="19"/>
      <c r="D51" s="20">
        <f>SUM(D50:D50)</f>
        <v>4</v>
      </c>
      <c r="E51" s="21"/>
      <c r="F51" s="21"/>
      <c r="G51" s="20">
        <f t="shared" ref="G51:AE51" si="14">SUM(G50:G50)</f>
        <v>45</v>
      </c>
      <c r="H51" s="22">
        <f t="shared" si="14"/>
        <v>30</v>
      </c>
      <c r="I51" s="23">
        <f t="shared" si="14"/>
        <v>15</v>
      </c>
      <c r="J51" s="23">
        <f t="shared" si="14"/>
        <v>0</v>
      </c>
      <c r="K51" s="23">
        <f t="shared" si="14"/>
        <v>0</v>
      </c>
      <c r="L51" s="23">
        <f t="shared" si="14"/>
        <v>0</v>
      </c>
      <c r="M51" s="23">
        <f t="shared" si="14"/>
        <v>0</v>
      </c>
      <c r="N51" s="23">
        <f t="shared" si="14"/>
        <v>0</v>
      </c>
      <c r="O51" s="22">
        <f t="shared" si="14"/>
        <v>0</v>
      </c>
      <c r="P51" s="24">
        <f t="shared" si="14"/>
        <v>0</v>
      </c>
      <c r="Q51" s="22">
        <f t="shared" si="14"/>
        <v>30</v>
      </c>
      <c r="R51" s="24">
        <f t="shared" si="14"/>
        <v>15</v>
      </c>
      <c r="S51" s="22">
        <f t="shared" si="14"/>
        <v>0</v>
      </c>
      <c r="T51" s="24">
        <f t="shared" si="14"/>
        <v>0</v>
      </c>
      <c r="U51" s="22">
        <f t="shared" si="14"/>
        <v>0</v>
      </c>
      <c r="V51" s="24">
        <f t="shared" si="14"/>
        <v>0</v>
      </c>
      <c r="W51" s="22">
        <f t="shared" si="14"/>
        <v>0</v>
      </c>
      <c r="X51" s="24">
        <f t="shared" si="14"/>
        <v>0</v>
      </c>
      <c r="Y51" s="22">
        <f t="shared" si="14"/>
        <v>0</v>
      </c>
      <c r="Z51" s="24">
        <f t="shared" si="14"/>
        <v>0</v>
      </c>
      <c r="AA51" s="24">
        <f t="shared" si="14"/>
        <v>0</v>
      </c>
      <c r="AB51" s="156">
        <f t="shared" si="14"/>
        <v>1.9</v>
      </c>
      <c r="AC51" s="24">
        <f t="shared" si="14"/>
        <v>0</v>
      </c>
      <c r="AD51" s="24">
        <f t="shared" si="14"/>
        <v>0</v>
      </c>
      <c r="AE51" s="156">
        <f t="shared" si="14"/>
        <v>2</v>
      </c>
    </row>
    <row r="52" spans="1:31" ht="17.100000000000001" customHeight="1" thickTop="1" thickBot="1">
      <c r="A52" s="200" t="s">
        <v>130</v>
      </c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2"/>
    </row>
    <row r="53" spans="1:31" ht="17.100000000000001" customHeight="1" thickTop="1" thickBot="1">
      <c r="A53" s="10">
        <v>1</v>
      </c>
      <c r="B53" s="59" t="s">
        <v>62</v>
      </c>
      <c r="C53" s="122" t="s">
        <v>145</v>
      </c>
      <c r="D53" s="10">
        <v>6</v>
      </c>
      <c r="E53" s="34" t="s">
        <v>49</v>
      </c>
      <c r="F53" s="34"/>
      <c r="G53" s="35">
        <f>SUM(H53:N53)</f>
        <v>60</v>
      </c>
      <c r="H53" s="38">
        <v>30</v>
      </c>
      <c r="I53" s="60">
        <v>30</v>
      </c>
      <c r="J53" s="60"/>
      <c r="K53" s="60"/>
      <c r="L53" s="60"/>
      <c r="M53" s="60"/>
      <c r="N53" s="60"/>
      <c r="O53" s="38"/>
      <c r="P53" s="36"/>
      <c r="Q53" s="38">
        <v>30</v>
      </c>
      <c r="R53" s="36">
        <v>30</v>
      </c>
      <c r="S53" s="38"/>
      <c r="T53" s="61"/>
      <c r="U53" s="38"/>
      <c r="V53" s="36"/>
      <c r="W53" s="38"/>
      <c r="X53" s="36"/>
      <c r="Y53" s="38"/>
      <c r="Z53" s="36"/>
      <c r="AA53" s="80"/>
      <c r="AB53" s="157">
        <v>2.6</v>
      </c>
      <c r="AC53" s="74"/>
      <c r="AD53" s="74"/>
      <c r="AE53" s="157">
        <v>3</v>
      </c>
    </row>
    <row r="54" spans="1:31" s="168" customFormat="1" ht="17.100000000000001" customHeight="1" thickTop="1" thickBot="1">
      <c r="A54" s="203" t="s">
        <v>11</v>
      </c>
      <c r="B54" s="204"/>
      <c r="C54" s="19"/>
      <c r="D54" s="20">
        <f>SUM(D53:D53)</f>
        <v>6</v>
      </c>
      <c r="E54" s="21"/>
      <c r="F54" s="21"/>
      <c r="G54" s="20">
        <f t="shared" ref="G54:AE54" si="15">SUM(G53:G53)</f>
        <v>60</v>
      </c>
      <c r="H54" s="22">
        <f t="shared" si="15"/>
        <v>30</v>
      </c>
      <c r="I54" s="23">
        <f t="shared" si="15"/>
        <v>30</v>
      </c>
      <c r="J54" s="23">
        <f t="shared" si="15"/>
        <v>0</v>
      </c>
      <c r="K54" s="23">
        <f t="shared" si="15"/>
        <v>0</v>
      </c>
      <c r="L54" s="23">
        <f t="shared" si="15"/>
        <v>0</v>
      </c>
      <c r="M54" s="23">
        <f t="shared" si="15"/>
        <v>0</v>
      </c>
      <c r="N54" s="23">
        <f t="shared" si="15"/>
        <v>0</v>
      </c>
      <c r="O54" s="22">
        <f t="shared" si="15"/>
        <v>0</v>
      </c>
      <c r="P54" s="24">
        <f t="shared" si="15"/>
        <v>0</v>
      </c>
      <c r="Q54" s="22">
        <f t="shared" si="15"/>
        <v>30</v>
      </c>
      <c r="R54" s="24">
        <f t="shared" si="15"/>
        <v>30</v>
      </c>
      <c r="S54" s="22">
        <f t="shared" si="15"/>
        <v>0</v>
      </c>
      <c r="T54" s="24">
        <f t="shared" si="15"/>
        <v>0</v>
      </c>
      <c r="U54" s="22">
        <f t="shared" si="15"/>
        <v>0</v>
      </c>
      <c r="V54" s="24">
        <f t="shared" si="15"/>
        <v>0</v>
      </c>
      <c r="W54" s="22">
        <f t="shared" si="15"/>
        <v>0</v>
      </c>
      <c r="X54" s="24">
        <f t="shared" si="15"/>
        <v>0</v>
      </c>
      <c r="Y54" s="22">
        <f t="shared" si="15"/>
        <v>0</v>
      </c>
      <c r="Z54" s="24">
        <f t="shared" si="15"/>
        <v>0</v>
      </c>
      <c r="AA54" s="24">
        <f t="shared" si="15"/>
        <v>0</v>
      </c>
      <c r="AB54" s="156">
        <f t="shared" si="15"/>
        <v>2.6</v>
      </c>
      <c r="AC54" s="24">
        <f t="shared" si="15"/>
        <v>0</v>
      </c>
      <c r="AD54" s="24">
        <f t="shared" si="15"/>
        <v>0</v>
      </c>
      <c r="AE54" s="156">
        <f t="shared" si="15"/>
        <v>3</v>
      </c>
    </row>
    <row r="55" spans="1:31" ht="17.100000000000001" customHeight="1" thickTop="1" thickBot="1">
      <c r="A55" s="200" t="s">
        <v>131</v>
      </c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  <c r="AD55" s="201"/>
      <c r="AE55" s="202"/>
    </row>
    <row r="56" spans="1:31" ht="17.100000000000001" customHeight="1" thickTop="1" thickBot="1">
      <c r="A56" s="10">
        <v>1</v>
      </c>
      <c r="B56" s="59" t="s">
        <v>63</v>
      </c>
      <c r="C56" s="122" t="s">
        <v>96</v>
      </c>
      <c r="D56" s="10">
        <v>2</v>
      </c>
      <c r="E56" s="34"/>
      <c r="F56" s="34" t="s">
        <v>50</v>
      </c>
      <c r="G56" s="35">
        <f>SUM(H56:N56)</f>
        <v>30</v>
      </c>
      <c r="H56" s="38">
        <v>30</v>
      </c>
      <c r="I56" s="60"/>
      <c r="J56" s="60"/>
      <c r="K56" s="60"/>
      <c r="L56" s="60"/>
      <c r="M56" s="60"/>
      <c r="N56" s="60"/>
      <c r="O56" s="38"/>
      <c r="P56" s="36"/>
      <c r="Q56" s="38"/>
      <c r="R56" s="36"/>
      <c r="S56" s="38">
        <v>30</v>
      </c>
      <c r="T56" s="61"/>
      <c r="U56" s="38"/>
      <c r="V56" s="36"/>
      <c r="W56" s="38"/>
      <c r="X56" s="36"/>
      <c r="Y56" s="38"/>
      <c r="Z56" s="36"/>
      <c r="AA56" s="80"/>
      <c r="AB56" s="157">
        <v>1.3</v>
      </c>
      <c r="AC56" s="74"/>
      <c r="AD56" s="74"/>
      <c r="AE56" s="157">
        <v>1</v>
      </c>
    </row>
    <row r="57" spans="1:31" s="168" customFormat="1" ht="17.100000000000001" customHeight="1" thickTop="1" thickBot="1">
      <c r="A57" s="203" t="s">
        <v>11</v>
      </c>
      <c r="B57" s="204"/>
      <c r="C57" s="19"/>
      <c r="D57" s="20">
        <f>SUM(D56:D56)</f>
        <v>2</v>
      </c>
      <c r="E57" s="21"/>
      <c r="F57" s="21"/>
      <c r="G57" s="20">
        <f t="shared" ref="G57:AE57" si="16">SUM(G56:G56)</f>
        <v>30</v>
      </c>
      <c r="H57" s="22">
        <f t="shared" si="16"/>
        <v>30</v>
      </c>
      <c r="I57" s="23">
        <f t="shared" si="16"/>
        <v>0</v>
      </c>
      <c r="J57" s="23">
        <f t="shared" si="16"/>
        <v>0</v>
      </c>
      <c r="K57" s="23">
        <f t="shared" si="16"/>
        <v>0</v>
      </c>
      <c r="L57" s="23">
        <f t="shared" si="16"/>
        <v>0</v>
      </c>
      <c r="M57" s="23">
        <f t="shared" si="16"/>
        <v>0</v>
      </c>
      <c r="N57" s="23">
        <f t="shared" si="16"/>
        <v>0</v>
      </c>
      <c r="O57" s="22">
        <f t="shared" si="16"/>
        <v>0</v>
      </c>
      <c r="P57" s="24">
        <f t="shared" si="16"/>
        <v>0</v>
      </c>
      <c r="Q57" s="22">
        <f t="shared" si="16"/>
        <v>0</v>
      </c>
      <c r="R57" s="24">
        <f t="shared" si="16"/>
        <v>0</v>
      </c>
      <c r="S57" s="22">
        <f t="shared" si="16"/>
        <v>30</v>
      </c>
      <c r="T57" s="24">
        <f t="shared" si="16"/>
        <v>0</v>
      </c>
      <c r="U57" s="22">
        <f t="shared" si="16"/>
        <v>0</v>
      </c>
      <c r="V57" s="24">
        <f t="shared" si="16"/>
        <v>0</v>
      </c>
      <c r="W57" s="22">
        <f t="shared" si="16"/>
        <v>0</v>
      </c>
      <c r="X57" s="24">
        <f t="shared" si="16"/>
        <v>0</v>
      </c>
      <c r="Y57" s="22">
        <f t="shared" si="16"/>
        <v>0</v>
      </c>
      <c r="Z57" s="24">
        <f t="shared" si="16"/>
        <v>0</v>
      </c>
      <c r="AA57" s="24">
        <f t="shared" si="16"/>
        <v>0</v>
      </c>
      <c r="AB57" s="156">
        <f t="shared" si="16"/>
        <v>1.3</v>
      </c>
      <c r="AC57" s="24">
        <f t="shared" si="16"/>
        <v>0</v>
      </c>
      <c r="AD57" s="24">
        <f t="shared" si="16"/>
        <v>0</v>
      </c>
      <c r="AE57" s="156">
        <f t="shared" si="16"/>
        <v>1</v>
      </c>
    </row>
    <row r="58" spans="1:31" ht="17.100000000000001" customHeight="1" thickTop="1" thickBot="1">
      <c r="A58" s="200" t="s">
        <v>132</v>
      </c>
      <c r="B58" s="201"/>
      <c r="C58" s="201"/>
      <c r="D58" s="201"/>
      <c r="E58" s="201"/>
      <c r="F58" s="201"/>
      <c r="G58" s="201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2"/>
    </row>
    <row r="59" spans="1:31" ht="17.100000000000001" customHeight="1" thickTop="1" thickBot="1">
      <c r="A59" s="10">
        <v>1</v>
      </c>
      <c r="B59" s="59" t="s">
        <v>114</v>
      </c>
      <c r="C59" s="122" t="s">
        <v>97</v>
      </c>
      <c r="D59" s="10">
        <v>5</v>
      </c>
      <c r="E59" s="34"/>
      <c r="F59" s="34" t="s">
        <v>50</v>
      </c>
      <c r="G59" s="35">
        <f>SUM(H59:N59)</f>
        <v>60</v>
      </c>
      <c r="H59" s="38"/>
      <c r="I59" s="60"/>
      <c r="J59" s="60">
        <v>60</v>
      </c>
      <c r="K59" s="60"/>
      <c r="L59" s="60"/>
      <c r="M59" s="60"/>
      <c r="N59" s="60"/>
      <c r="O59" s="38"/>
      <c r="P59" s="36"/>
      <c r="Q59" s="38"/>
      <c r="R59" s="36"/>
      <c r="S59" s="38"/>
      <c r="T59" s="61">
        <v>60</v>
      </c>
      <c r="U59" s="38"/>
      <c r="V59" s="36"/>
      <c r="W59" s="38"/>
      <c r="X59" s="36"/>
      <c r="Y59" s="38"/>
      <c r="Z59" s="36"/>
      <c r="AA59" s="80"/>
      <c r="AB59" s="157">
        <v>2.6</v>
      </c>
      <c r="AC59" s="74"/>
      <c r="AD59" s="74"/>
      <c r="AE59" s="157">
        <v>5</v>
      </c>
    </row>
    <row r="60" spans="1:31" s="168" customFormat="1" ht="17.100000000000001" customHeight="1" thickTop="1" thickBot="1">
      <c r="A60" s="203" t="s">
        <v>11</v>
      </c>
      <c r="B60" s="204"/>
      <c r="C60" s="19"/>
      <c r="D60" s="20">
        <f>SUM(D59:D59)</f>
        <v>5</v>
      </c>
      <c r="E60" s="21"/>
      <c r="F60" s="21"/>
      <c r="G60" s="20">
        <f t="shared" ref="G60:AE60" si="17">SUM(G59:G59)</f>
        <v>60</v>
      </c>
      <c r="H60" s="22">
        <f t="shared" si="17"/>
        <v>0</v>
      </c>
      <c r="I60" s="23">
        <f t="shared" si="17"/>
        <v>0</v>
      </c>
      <c r="J60" s="23">
        <f t="shared" si="17"/>
        <v>60</v>
      </c>
      <c r="K60" s="23">
        <f t="shared" si="17"/>
        <v>0</v>
      </c>
      <c r="L60" s="23">
        <f t="shared" si="17"/>
        <v>0</v>
      </c>
      <c r="M60" s="23">
        <f t="shared" si="17"/>
        <v>0</v>
      </c>
      <c r="N60" s="23">
        <f t="shared" si="17"/>
        <v>0</v>
      </c>
      <c r="O60" s="22">
        <f t="shared" si="17"/>
        <v>0</v>
      </c>
      <c r="P60" s="24">
        <f t="shared" si="17"/>
        <v>0</v>
      </c>
      <c r="Q60" s="22">
        <f t="shared" si="17"/>
        <v>0</v>
      </c>
      <c r="R60" s="24">
        <f t="shared" si="17"/>
        <v>0</v>
      </c>
      <c r="S60" s="22">
        <f t="shared" si="17"/>
        <v>0</v>
      </c>
      <c r="T60" s="24">
        <f t="shared" si="17"/>
        <v>60</v>
      </c>
      <c r="U60" s="22">
        <f t="shared" si="17"/>
        <v>0</v>
      </c>
      <c r="V60" s="24">
        <f t="shared" si="17"/>
        <v>0</v>
      </c>
      <c r="W60" s="22">
        <f t="shared" si="17"/>
        <v>0</v>
      </c>
      <c r="X60" s="24">
        <f t="shared" si="17"/>
        <v>0</v>
      </c>
      <c r="Y60" s="22">
        <f t="shared" si="17"/>
        <v>0</v>
      </c>
      <c r="Z60" s="24">
        <f t="shared" si="17"/>
        <v>0</v>
      </c>
      <c r="AA60" s="24">
        <f t="shared" si="17"/>
        <v>0</v>
      </c>
      <c r="AB60" s="156">
        <f t="shared" si="17"/>
        <v>2.6</v>
      </c>
      <c r="AC60" s="24">
        <f t="shared" si="17"/>
        <v>0</v>
      </c>
      <c r="AD60" s="24">
        <f t="shared" si="17"/>
        <v>0</v>
      </c>
      <c r="AE60" s="156">
        <f t="shared" si="17"/>
        <v>5</v>
      </c>
    </row>
    <row r="61" spans="1:31" ht="17.100000000000001" customHeight="1" thickTop="1" thickBot="1">
      <c r="A61" s="200" t="s">
        <v>155</v>
      </c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2"/>
    </row>
    <row r="62" spans="1:31" ht="17.100000000000001" customHeight="1" thickTop="1" thickBot="1">
      <c r="A62" s="10">
        <v>1</v>
      </c>
      <c r="B62" s="59" t="s">
        <v>65</v>
      </c>
      <c r="C62" s="122" t="s">
        <v>146</v>
      </c>
      <c r="D62" s="151">
        <v>3</v>
      </c>
      <c r="E62" s="34"/>
      <c r="F62" s="34" t="s">
        <v>50</v>
      </c>
      <c r="G62" s="35">
        <f>SUM(H62:N62)</f>
        <v>45</v>
      </c>
      <c r="H62" s="38">
        <v>45</v>
      </c>
      <c r="I62" s="60"/>
      <c r="J62" s="60"/>
      <c r="K62" s="60"/>
      <c r="L62" s="60"/>
      <c r="M62" s="60"/>
      <c r="N62" s="60"/>
      <c r="O62" s="38"/>
      <c r="P62" s="36"/>
      <c r="Q62" s="38"/>
      <c r="R62" s="36"/>
      <c r="S62" s="38">
        <v>45</v>
      </c>
      <c r="T62" s="61"/>
      <c r="U62" s="38"/>
      <c r="V62" s="36"/>
      <c r="W62" s="38"/>
      <c r="X62" s="36"/>
      <c r="Y62" s="38"/>
      <c r="Z62" s="36"/>
      <c r="AA62" s="80"/>
      <c r="AB62" s="157">
        <v>1.9</v>
      </c>
      <c r="AC62" s="74"/>
      <c r="AD62" s="74"/>
      <c r="AE62" s="157">
        <v>1</v>
      </c>
    </row>
    <row r="63" spans="1:31" s="168" customFormat="1" ht="17.100000000000001" customHeight="1" thickTop="1" thickBot="1">
      <c r="A63" s="203" t="s">
        <v>11</v>
      </c>
      <c r="B63" s="204"/>
      <c r="C63" s="19"/>
      <c r="D63" s="20">
        <f>SUM(D62:D62)</f>
        <v>3</v>
      </c>
      <c r="E63" s="21"/>
      <c r="F63" s="21"/>
      <c r="G63" s="20">
        <f t="shared" ref="G63:AE63" si="18">SUM(G62:G62)</f>
        <v>45</v>
      </c>
      <c r="H63" s="22">
        <f t="shared" si="18"/>
        <v>45</v>
      </c>
      <c r="I63" s="23">
        <f t="shared" si="18"/>
        <v>0</v>
      </c>
      <c r="J63" s="23">
        <f t="shared" si="18"/>
        <v>0</v>
      </c>
      <c r="K63" s="23">
        <f t="shared" si="18"/>
        <v>0</v>
      </c>
      <c r="L63" s="23">
        <f t="shared" si="18"/>
        <v>0</v>
      </c>
      <c r="M63" s="23">
        <f t="shared" si="18"/>
        <v>0</v>
      </c>
      <c r="N63" s="23">
        <f t="shared" si="18"/>
        <v>0</v>
      </c>
      <c r="O63" s="22">
        <f t="shared" si="18"/>
        <v>0</v>
      </c>
      <c r="P63" s="24">
        <f t="shared" si="18"/>
        <v>0</v>
      </c>
      <c r="Q63" s="22">
        <f t="shared" si="18"/>
        <v>0</v>
      </c>
      <c r="R63" s="24">
        <f t="shared" si="18"/>
        <v>0</v>
      </c>
      <c r="S63" s="22">
        <f t="shared" si="18"/>
        <v>45</v>
      </c>
      <c r="T63" s="24">
        <f t="shared" si="18"/>
        <v>0</v>
      </c>
      <c r="U63" s="22">
        <f t="shared" si="18"/>
        <v>0</v>
      </c>
      <c r="V63" s="24">
        <f t="shared" si="18"/>
        <v>0</v>
      </c>
      <c r="W63" s="22">
        <f t="shared" si="18"/>
        <v>0</v>
      </c>
      <c r="X63" s="24">
        <f t="shared" si="18"/>
        <v>0</v>
      </c>
      <c r="Y63" s="22">
        <f t="shared" si="18"/>
        <v>0</v>
      </c>
      <c r="Z63" s="24">
        <f t="shared" si="18"/>
        <v>0</v>
      </c>
      <c r="AA63" s="24">
        <f t="shared" si="18"/>
        <v>0</v>
      </c>
      <c r="AB63" s="156">
        <f t="shared" si="18"/>
        <v>1.9</v>
      </c>
      <c r="AC63" s="24">
        <f t="shared" si="18"/>
        <v>0</v>
      </c>
      <c r="AD63" s="24">
        <f t="shared" si="18"/>
        <v>0</v>
      </c>
      <c r="AE63" s="156">
        <f t="shared" si="18"/>
        <v>1</v>
      </c>
    </row>
    <row r="64" spans="1:31" ht="17.100000000000001" customHeight="1" thickTop="1" thickBot="1">
      <c r="A64" s="200" t="s">
        <v>156</v>
      </c>
      <c r="B64" s="201"/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2"/>
    </row>
    <row r="65" spans="1:31" ht="17.100000000000001" customHeight="1" thickTop="1" thickBot="1">
      <c r="A65" s="10">
        <v>1</v>
      </c>
      <c r="B65" s="59" t="s">
        <v>66</v>
      </c>
      <c r="C65" s="122" t="s">
        <v>98</v>
      </c>
      <c r="D65" s="10">
        <v>6</v>
      </c>
      <c r="E65" s="34" t="s">
        <v>50</v>
      </c>
      <c r="F65" s="34"/>
      <c r="G65" s="35">
        <f>SUM(H65:N65)</f>
        <v>60</v>
      </c>
      <c r="H65" s="38">
        <v>30</v>
      </c>
      <c r="I65" s="60">
        <v>30</v>
      </c>
      <c r="J65" s="60"/>
      <c r="K65" s="60"/>
      <c r="L65" s="60"/>
      <c r="M65" s="60"/>
      <c r="N65" s="60"/>
      <c r="O65" s="38"/>
      <c r="P65" s="36"/>
      <c r="Q65" s="38"/>
      <c r="R65" s="36"/>
      <c r="S65" s="38">
        <v>30</v>
      </c>
      <c r="T65" s="61">
        <v>30</v>
      </c>
      <c r="U65" s="38"/>
      <c r="V65" s="36"/>
      <c r="W65" s="38"/>
      <c r="X65" s="36"/>
      <c r="Y65" s="38"/>
      <c r="Z65" s="36"/>
      <c r="AA65" s="80"/>
      <c r="AB65" s="157">
        <v>2.6</v>
      </c>
      <c r="AC65" s="74"/>
      <c r="AD65" s="74"/>
      <c r="AE65" s="157">
        <v>3</v>
      </c>
    </row>
    <row r="66" spans="1:31" s="168" customFormat="1" ht="17.100000000000001" customHeight="1" thickTop="1" thickBot="1">
      <c r="A66" s="203" t="s">
        <v>11</v>
      </c>
      <c r="B66" s="204"/>
      <c r="C66" s="19"/>
      <c r="D66" s="20">
        <f>SUM(D65:D65)</f>
        <v>6</v>
      </c>
      <c r="E66" s="21"/>
      <c r="F66" s="21"/>
      <c r="G66" s="20">
        <f t="shared" ref="G66:AE66" si="19">SUM(G65:G65)</f>
        <v>60</v>
      </c>
      <c r="H66" s="22">
        <f t="shared" si="19"/>
        <v>30</v>
      </c>
      <c r="I66" s="23">
        <f t="shared" si="19"/>
        <v>30</v>
      </c>
      <c r="J66" s="23">
        <f t="shared" si="19"/>
        <v>0</v>
      </c>
      <c r="K66" s="23">
        <f t="shared" si="19"/>
        <v>0</v>
      </c>
      <c r="L66" s="23">
        <f t="shared" si="19"/>
        <v>0</v>
      </c>
      <c r="M66" s="23">
        <f t="shared" si="19"/>
        <v>0</v>
      </c>
      <c r="N66" s="23">
        <f t="shared" si="19"/>
        <v>0</v>
      </c>
      <c r="O66" s="22">
        <f t="shared" si="19"/>
        <v>0</v>
      </c>
      <c r="P66" s="24">
        <f t="shared" si="19"/>
        <v>0</v>
      </c>
      <c r="Q66" s="22">
        <f t="shared" si="19"/>
        <v>0</v>
      </c>
      <c r="R66" s="24">
        <f t="shared" si="19"/>
        <v>0</v>
      </c>
      <c r="S66" s="22">
        <f t="shared" si="19"/>
        <v>30</v>
      </c>
      <c r="T66" s="24">
        <f t="shared" si="19"/>
        <v>30</v>
      </c>
      <c r="U66" s="22">
        <f t="shared" si="19"/>
        <v>0</v>
      </c>
      <c r="V66" s="24">
        <f t="shared" si="19"/>
        <v>0</v>
      </c>
      <c r="W66" s="22">
        <f t="shared" si="19"/>
        <v>0</v>
      </c>
      <c r="X66" s="24">
        <f t="shared" si="19"/>
        <v>0</v>
      </c>
      <c r="Y66" s="22">
        <f t="shared" si="19"/>
        <v>0</v>
      </c>
      <c r="Z66" s="24">
        <f t="shared" si="19"/>
        <v>0</v>
      </c>
      <c r="AA66" s="24">
        <f t="shared" si="19"/>
        <v>0</v>
      </c>
      <c r="AB66" s="156">
        <f t="shared" si="19"/>
        <v>2.6</v>
      </c>
      <c r="AC66" s="24">
        <f t="shared" si="19"/>
        <v>0</v>
      </c>
      <c r="AD66" s="24">
        <f t="shared" si="19"/>
        <v>0</v>
      </c>
      <c r="AE66" s="156">
        <f t="shared" si="19"/>
        <v>3</v>
      </c>
    </row>
    <row r="67" spans="1:31" ht="17.100000000000001" customHeight="1" thickTop="1" thickBot="1">
      <c r="A67" s="230" t="s">
        <v>163</v>
      </c>
      <c r="B67" s="231"/>
      <c r="C67" s="231"/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C67" s="231"/>
      <c r="AD67" s="231"/>
      <c r="AE67" s="232"/>
    </row>
    <row r="68" spans="1:31" ht="17.100000000000001" customHeight="1" thickTop="1" thickBot="1">
      <c r="A68" s="25">
        <v>1</v>
      </c>
      <c r="B68" s="82" t="s">
        <v>75</v>
      </c>
      <c r="C68" s="134" t="s">
        <v>105</v>
      </c>
      <c r="D68" s="25">
        <v>6</v>
      </c>
      <c r="E68" s="26" t="s">
        <v>50</v>
      </c>
      <c r="F68" s="26"/>
      <c r="G68" s="27">
        <f>SUM(H68:N68)</f>
        <v>60</v>
      </c>
      <c r="H68" s="28">
        <v>30</v>
      </c>
      <c r="I68" s="29">
        <v>30</v>
      </c>
      <c r="J68" s="29"/>
      <c r="K68" s="29"/>
      <c r="L68" s="29"/>
      <c r="M68" s="29"/>
      <c r="N68" s="29"/>
      <c r="O68" s="28"/>
      <c r="P68" s="30"/>
      <c r="Q68" s="28"/>
      <c r="R68" s="30"/>
      <c r="S68" s="28">
        <v>30</v>
      </c>
      <c r="T68" s="37">
        <v>30</v>
      </c>
      <c r="U68" s="28"/>
      <c r="V68" s="30"/>
      <c r="W68" s="28"/>
      <c r="X68" s="30"/>
      <c r="Y68" s="28"/>
      <c r="Z68" s="30"/>
      <c r="AA68" s="83">
        <v>6</v>
      </c>
      <c r="AB68" s="162">
        <v>2.6</v>
      </c>
      <c r="AC68" s="152"/>
      <c r="AD68" s="152"/>
      <c r="AE68" s="162">
        <v>3</v>
      </c>
    </row>
    <row r="69" spans="1:31" ht="17.100000000000001" customHeight="1" thickTop="1" thickBot="1">
      <c r="A69" s="10">
        <v>2</v>
      </c>
      <c r="B69" s="59" t="s">
        <v>76</v>
      </c>
      <c r="C69" s="126" t="s">
        <v>108</v>
      </c>
      <c r="D69" s="10"/>
      <c r="E69" s="34"/>
      <c r="F69" s="34"/>
      <c r="G69" s="35">
        <f>SUM(H69:N69)</f>
        <v>0</v>
      </c>
      <c r="H69" s="38"/>
      <c r="I69" s="60"/>
      <c r="J69" s="60"/>
      <c r="K69" s="60"/>
      <c r="L69" s="60"/>
      <c r="M69" s="60"/>
      <c r="N69" s="60"/>
      <c r="O69" s="38"/>
      <c r="P69" s="36"/>
      <c r="Q69" s="38"/>
      <c r="R69" s="36"/>
      <c r="S69" s="38"/>
      <c r="T69" s="61"/>
      <c r="U69" s="38"/>
      <c r="V69" s="36"/>
      <c r="W69" s="38"/>
      <c r="X69" s="36"/>
      <c r="Y69" s="38"/>
      <c r="Z69" s="36"/>
      <c r="AA69" s="80"/>
      <c r="AB69" s="157"/>
      <c r="AC69" s="74"/>
      <c r="AD69" s="74"/>
      <c r="AE69" s="157"/>
    </row>
    <row r="70" spans="1:31" s="168" customFormat="1" ht="17.100000000000001" customHeight="1" thickTop="1" thickBot="1">
      <c r="A70" s="203" t="s">
        <v>11</v>
      </c>
      <c r="B70" s="204"/>
      <c r="C70" s="19"/>
      <c r="D70" s="20">
        <f>SUM(D68:D69)</f>
        <v>6</v>
      </c>
      <c r="E70" s="21"/>
      <c r="F70" s="21"/>
      <c r="G70" s="20">
        <f t="shared" ref="G70:AE70" si="20">SUM(G68:G69)</f>
        <v>60</v>
      </c>
      <c r="H70" s="22">
        <f t="shared" si="20"/>
        <v>30</v>
      </c>
      <c r="I70" s="23">
        <f t="shared" si="20"/>
        <v>30</v>
      </c>
      <c r="J70" s="23">
        <f t="shared" si="20"/>
        <v>0</v>
      </c>
      <c r="K70" s="23">
        <f t="shared" si="20"/>
        <v>0</v>
      </c>
      <c r="L70" s="23">
        <f t="shared" si="20"/>
        <v>0</v>
      </c>
      <c r="M70" s="23">
        <f t="shared" si="20"/>
        <v>0</v>
      </c>
      <c r="N70" s="23">
        <f t="shared" si="20"/>
        <v>0</v>
      </c>
      <c r="O70" s="22">
        <f t="shared" si="20"/>
        <v>0</v>
      </c>
      <c r="P70" s="24">
        <f t="shared" si="20"/>
        <v>0</v>
      </c>
      <c r="Q70" s="22">
        <f t="shared" si="20"/>
        <v>0</v>
      </c>
      <c r="R70" s="24">
        <f t="shared" si="20"/>
        <v>0</v>
      </c>
      <c r="S70" s="22">
        <f t="shared" si="20"/>
        <v>30</v>
      </c>
      <c r="T70" s="24">
        <f t="shared" si="20"/>
        <v>30</v>
      </c>
      <c r="U70" s="22">
        <f t="shared" si="20"/>
        <v>0</v>
      </c>
      <c r="V70" s="24">
        <f t="shared" si="20"/>
        <v>0</v>
      </c>
      <c r="W70" s="22">
        <f t="shared" si="20"/>
        <v>0</v>
      </c>
      <c r="X70" s="24">
        <f t="shared" si="20"/>
        <v>0</v>
      </c>
      <c r="Y70" s="22">
        <f t="shared" si="20"/>
        <v>0</v>
      </c>
      <c r="Z70" s="24">
        <f t="shared" si="20"/>
        <v>0</v>
      </c>
      <c r="AA70" s="24">
        <f t="shared" si="20"/>
        <v>6</v>
      </c>
      <c r="AB70" s="156">
        <f t="shared" si="20"/>
        <v>2.6</v>
      </c>
      <c r="AC70" s="24">
        <f t="shared" si="20"/>
        <v>0</v>
      </c>
      <c r="AD70" s="24">
        <f t="shared" si="20"/>
        <v>0</v>
      </c>
      <c r="AE70" s="156">
        <f t="shared" si="20"/>
        <v>3</v>
      </c>
    </row>
    <row r="71" spans="1:31" ht="17.100000000000001" customHeight="1" thickTop="1" thickBot="1">
      <c r="A71" s="200" t="s">
        <v>157</v>
      </c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2"/>
    </row>
    <row r="72" spans="1:31" ht="17.100000000000001" customHeight="1" thickTop="1" thickBot="1">
      <c r="A72" s="10">
        <v>1</v>
      </c>
      <c r="B72" s="59" t="s">
        <v>110</v>
      </c>
      <c r="C72" s="122" t="s">
        <v>111</v>
      </c>
      <c r="D72" s="10">
        <v>6</v>
      </c>
      <c r="E72" s="34" t="s">
        <v>51</v>
      </c>
      <c r="F72" s="34"/>
      <c r="G72" s="35">
        <f>SUM(H72:N72)</f>
        <v>60</v>
      </c>
      <c r="H72" s="38">
        <v>30</v>
      </c>
      <c r="I72" s="60">
        <v>30</v>
      </c>
      <c r="J72" s="60"/>
      <c r="K72" s="60"/>
      <c r="L72" s="60"/>
      <c r="M72" s="60"/>
      <c r="N72" s="60"/>
      <c r="O72" s="38"/>
      <c r="P72" s="36"/>
      <c r="Q72" s="38"/>
      <c r="R72" s="36"/>
      <c r="S72" s="38"/>
      <c r="T72" s="61"/>
      <c r="U72" s="38">
        <v>30</v>
      </c>
      <c r="V72" s="36">
        <v>30</v>
      </c>
      <c r="W72" s="38"/>
      <c r="X72" s="36"/>
      <c r="Y72" s="38"/>
      <c r="Z72" s="36"/>
      <c r="AA72" s="80"/>
      <c r="AB72" s="157">
        <v>2.6</v>
      </c>
      <c r="AC72" s="74"/>
      <c r="AD72" s="74"/>
      <c r="AE72" s="157">
        <v>3</v>
      </c>
    </row>
    <row r="73" spans="1:31" s="168" customFormat="1" ht="17.100000000000001" customHeight="1" thickTop="1" thickBot="1">
      <c r="A73" s="203" t="s">
        <v>11</v>
      </c>
      <c r="B73" s="204"/>
      <c r="C73" s="19"/>
      <c r="D73" s="20">
        <f>SUM(D72:D72)</f>
        <v>6</v>
      </c>
      <c r="E73" s="21"/>
      <c r="F73" s="21"/>
      <c r="G73" s="20">
        <f t="shared" ref="G73:AE73" si="21">SUM(G72:G72)</f>
        <v>60</v>
      </c>
      <c r="H73" s="22">
        <f t="shared" si="21"/>
        <v>30</v>
      </c>
      <c r="I73" s="23">
        <f t="shared" si="21"/>
        <v>30</v>
      </c>
      <c r="J73" s="23">
        <f t="shared" si="21"/>
        <v>0</v>
      </c>
      <c r="K73" s="23">
        <f t="shared" si="21"/>
        <v>0</v>
      </c>
      <c r="L73" s="23">
        <f t="shared" si="21"/>
        <v>0</v>
      </c>
      <c r="M73" s="23">
        <f t="shared" si="21"/>
        <v>0</v>
      </c>
      <c r="N73" s="23">
        <f t="shared" si="21"/>
        <v>0</v>
      </c>
      <c r="O73" s="22">
        <f t="shared" si="21"/>
        <v>0</v>
      </c>
      <c r="P73" s="24">
        <f t="shared" si="21"/>
        <v>0</v>
      </c>
      <c r="Q73" s="22">
        <f t="shared" si="21"/>
        <v>0</v>
      </c>
      <c r="R73" s="24">
        <f t="shared" si="21"/>
        <v>0</v>
      </c>
      <c r="S73" s="22">
        <f t="shared" si="21"/>
        <v>0</v>
      </c>
      <c r="T73" s="24">
        <f t="shared" si="21"/>
        <v>0</v>
      </c>
      <c r="U73" s="22">
        <f t="shared" si="21"/>
        <v>30</v>
      </c>
      <c r="V73" s="24">
        <f t="shared" si="21"/>
        <v>30</v>
      </c>
      <c r="W73" s="22">
        <f t="shared" si="21"/>
        <v>0</v>
      </c>
      <c r="X73" s="24">
        <f t="shared" si="21"/>
        <v>0</v>
      </c>
      <c r="Y73" s="22">
        <f t="shared" si="21"/>
        <v>0</v>
      </c>
      <c r="Z73" s="24">
        <f t="shared" si="21"/>
        <v>0</v>
      </c>
      <c r="AA73" s="24">
        <f t="shared" si="21"/>
        <v>0</v>
      </c>
      <c r="AB73" s="156">
        <f t="shared" si="21"/>
        <v>2.6</v>
      </c>
      <c r="AC73" s="24">
        <f t="shared" si="21"/>
        <v>0</v>
      </c>
      <c r="AD73" s="24">
        <f t="shared" si="21"/>
        <v>0</v>
      </c>
      <c r="AE73" s="156">
        <f t="shared" si="21"/>
        <v>3</v>
      </c>
    </row>
    <row r="74" spans="1:31" ht="17.100000000000001" customHeight="1" thickTop="1" thickBot="1">
      <c r="A74" s="200" t="s">
        <v>158</v>
      </c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2"/>
    </row>
    <row r="75" spans="1:31" ht="17.100000000000001" customHeight="1" thickTop="1" thickBot="1">
      <c r="A75" s="10">
        <v>1</v>
      </c>
      <c r="B75" s="59" t="s">
        <v>112</v>
      </c>
      <c r="C75" s="122" t="s">
        <v>113</v>
      </c>
      <c r="D75" s="10">
        <v>2</v>
      </c>
      <c r="E75" s="34"/>
      <c r="F75" s="34" t="s">
        <v>51</v>
      </c>
      <c r="G75" s="35">
        <f>SUM(H75:N75)</f>
        <v>30</v>
      </c>
      <c r="H75" s="38"/>
      <c r="I75" s="60"/>
      <c r="J75" s="60"/>
      <c r="K75" s="60">
        <v>30</v>
      </c>
      <c r="L75" s="60"/>
      <c r="M75" s="60"/>
      <c r="N75" s="60"/>
      <c r="O75" s="38"/>
      <c r="P75" s="36"/>
      <c r="Q75" s="38"/>
      <c r="R75" s="36"/>
      <c r="S75" s="38"/>
      <c r="T75" s="61"/>
      <c r="U75" s="38"/>
      <c r="V75" s="36">
        <v>30</v>
      </c>
      <c r="W75" s="38"/>
      <c r="X75" s="36"/>
      <c r="Y75" s="38"/>
      <c r="Z75" s="36"/>
      <c r="AA75" s="80"/>
      <c r="AB75" s="157">
        <v>1.3</v>
      </c>
      <c r="AC75" s="74"/>
      <c r="AD75" s="74"/>
      <c r="AE75" s="157">
        <v>2</v>
      </c>
    </row>
    <row r="76" spans="1:31" s="168" customFormat="1" ht="17.100000000000001" customHeight="1" thickTop="1" thickBot="1">
      <c r="A76" s="203" t="s">
        <v>11</v>
      </c>
      <c r="B76" s="204"/>
      <c r="C76" s="19"/>
      <c r="D76" s="20">
        <f>SUM(D75:D75)</f>
        <v>2</v>
      </c>
      <c r="E76" s="21"/>
      <c r="F76" s="21"/>
      <c r="G76" s="20">
        <f t="shared" ref="G76:AE76" si="22">SUM(G75:G75)</f>
        <v>30</v>
      </c>
      <c r="H76" s="22">
        <f t="shared" si="22"/>
        <v>0</v>
      </c>
      <c r="I76" s="23">
        <f t="shared" si="22"/>
        <v>0</v>
      </c>
      <c r="J76" s="23">
        <f t="shared" si="22"/>
        <v>0</v>
      </c>
      <c r="K76" s="23">
        <f t="shared" si="22"/>
        <v>30</v>
      </c>
      <c r="L76" s="23">
        <f t="shared" si="22"/>
        <v>0</v>
      </c>
      <c r="M76" s="23">
        <f t="shared" si="22"/>
        <v>0</v>
      </c>
      <c r="N76" s="23">
        <f t="shared" si="22"/>
        <v>0</v>
      </c>
      <c r="O76" s="22">
        <f t="shared" si="22"/>
        <v>0</v>
      </c>
      <c r="P76" s="24">
        <f t="shared" si="22"/>
        <v>0</v>
      </c>
      <c r="Q76" s="22">
        <f t="shared" si="22"/>
        <v>0</v>
      </c>
      <c r="R76" s="24">
        <f t="shared" si="22"/>
        <v>0</v>
      </c>
      <c r="S76" s="22">
        <f t="shared" si="22"/>
        <v>0</v>
      </c>
      <c r="T76" s="24">
        <f t="shared" si="22"/>
        <v>0</v>
      </c>
      <c r="U76" s="22">
        <f t="shared" si="22"/>
        <v>0</v>
      </c>
      <c r="V76" s="24">
        <f t="shared" si="22"/>
        <v>30</v>
      </c>
      <c r="W76" s="22">
        <f t="shared" si="22"/>
        <v>0</v>
      </c>
      <c r="X76" s="24">
        <f t="shared" si="22"/>
        <v>0</v>
      </c>
      <c r="Y76" s="22">
        <f t="shared" si="22"/>
        <v>0</v>
      </c>
      <c r="Z76" s="24">
        <f t="shared" si="22"/>
        <v>0</v>
      </c>
      <c r="AA76" s="24">
        <f t="shared" si="22"/>
        <v>0</v>
      </c>
      <c r="AB76" s="156">
        <f t="shared" si="22"/>
        <v>1.3</v>
      </c>
      <c r="AC76" s="24">
        <f t="shared" si="22"/>
        <v>0</v>
      </c>
      <c r="AD76" s="24">
        <f t="shared" si="22"/>
        <v>0</v>
      </c>
      <c r="AE76" s="156">
        <f t="shared" si="22"/>
        <v>2</v>
      </c>
    </row>
    <row r="77" spans="1:31" ht="17.100000000000001" customHeight="1" thickTop="1" thickBot="1">
      <c r="A77" s="200" t="s">
        <v>159</v>
      </c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2"/>
    </row>
    <row r="78" spans="1:31" ht="17.100000000000001" customHeight="1" thickTop="1" thickBot="1">
      <c r="A78" s="10">
        <v>1</v>
      </c>
      <c r="B78" s="59" t="s">
        <v>64</v>
      </c>
      <c r="C78" s="166" t="s">
        <v>147</v>
      </c>
      <c r="D78" s="10">
        <v>4</v>
      </c>
      <c r="E78" s="34"/>
      <c r="F78" s="34" t="s">
        <v>51</v>
      </c>
      <c r="G78" s="35">
        <f>SUM(H78:N78)</f>
        <v>45</v>
      </c>
      <c r="H78" s="38"/>
      <c r="I78" s="60"/>
      <c r="J78" s="60">
        <v>45</v>
      </c>
      <c r="K78" s="60"/>
      <c r="L78" s="60"/>
      <c r="M78" s="60"/>
      <c r="N78" s="60"/>
      <c r="O78" s="38"/>
      <c r="P78" s="36"/>
      <c r="Q78" s="38"/>
      <c r="R78" s="36"/>
      <c r="S78" s="38"/>
      <c r="T78" s="61"/>
      <c r="U78" s="38"/>
      <c r="V78" s="36">
        <v>45</v>
      </c>
      <c r="W78" s="38"/>
      <c r="X78" s="36"/>
      <c r="Y78" s="38"/>
      <c r="Z78" s="36"/>
      <c r="AA78" s="80"/>
      <c r="AB78" s="157">
        <v>1.9</v>
      </c>
      <c r="AC78" s="74"/>
      <c r="AD78" s="74"/>
      <c r="AE78" s="157">
        <v>4</v>
      </c>
    </row>
    <row r="79" spans="1:31" s="168" customFormat="1" ht="17.100000000000001" customHeight="1" thickTop="1" thickBot="1">
      <c r="A79" s="203" t="s">
        <v>11</v>
      </c>
      <c r="B79" s="204"/>
      <c r="C79" s="19"/>
      <c r="D79" s="20">
        <f>SUM(D78:D78)</f>
        <v>4</v>
      </c>
      <c r="E79" s="21"/>
      <c r="F79" s="21"/>
      <c r="G79" s="20">
        <f t="shared" ref="G79:AE79" si="23">SUM(G78:G78)</f>
        <v>45</v>
      </c>
      <c r="H79" s="22">
        <f t="shared" si="23"/>
        <v>0</v>
      </c>
      <c r="I79" s="23">
        <f t="shared" si="23"/>
        <v>0</v>
      </c>
      <c r="J79" s="23">
        <f t="shared" si="23"/>
        <v>45</v>
      </c>
      <c r="K79" s="23">
        <f t="shared" si="23"/>
        <v>0</v>
      </c>
      <c r="L79" s="23">
        <f t="shared" si="23"/>
        <v>0</v>
      </c>
      <c r="M79" s="23">
        <f t="shared" si="23"/>
        <v>0</v>
      </c>
      <c r="N79" s="23">
        <f t="shared" si="23"/>
        <v>0</v>
      </c>
      <c r="O79" s="22">
        <f t="shared" si="23"/>
        <v>0</v>
      </c>
      <c r="P79" s="24">
        <f t="shared" si="23"/>
        <v>0</v>
      </c>
      <c r="Q79" s="22">
        <f t="shared" si="23"/>
        <v>0</v>
      </c>
      <c r="R79" s="24">
        <f t="shared" si="23"/>
        <v>0</v>
      </c>
      <c r="S79" s="22">
        <f t="shared" si="23"/>
        <v>0</v>
      </c>
      <c r="T79" s="24">
        <f t="shared" si="23"/>
        <v>0</v>
      </c>
      <c r="U79" s="22">
        <f t="shared" si="23"/>
        <v>0</v>
      </c>
      <c r="V79" s="24">
        <f t="shared" si="23"/>
        <v>45</v>
      </c>
      <c r="W79" s="22">
        <f t="shared" si="23"/>
        <v>0</v>
      </c>
      <c r="X79" s="24">
        <f t="shared" si="23"/>
        <v>0</v>
      </c>
      <c r="Y79" s="22">
        <f t="shared" si="23"/>
        <v>0</v>
      </c>
      <c r="Z79" s="24">
        <f t="shared" si="23"/>
        <v>0</v>
      </c>
      <c r="AA79" s="24">
        <f t="shared" si="23"/>
        <v>0</v>
      </c>
      <c r="AB79" s="156">
        <f t="shared" si="23"/>
        <v>1.9</v>
      </c>
      <c r="AC79" s="24">
        <f t="shared" si="23"/>
        <v>0</v>
      </c>
      <c r="AD79" s="24">
        <f t="shared" si="23"/>
        <v>0</v>
      </c>
      <c r="AE79" s="156">
        <f t="shared" si="23"/>
        <v>4</v>
      </c>
    </row>
    <row r="80" spans="1:31" ht="17.100000000000001" customHeight="1" thickTop="1" thickBot="1">
      <c r="A80" s="200" t="s">
        <v>160</v>
      </c>
      <c r="B80" s="20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2"/>
    </row>
    <row r="81" spans="1:31" ht="17.100000000000001" customHeight="1" thickTop="1" thickBot="1">
      <c r="A81" s="10">
        <v>1</v>
      </c>
      <c r="B81" s="59" t="s">
        <v>67</v>
      </c>
      <c r="C81" s="122" t="s">
        <v>99</v>
      </c>
      <c r="D81" s="10">
        <v>2</v>
      </c>
      <c r="E81" s="34"/>
      <c r="F81" s="34" t="s">
        <v>51</v>
      </c>
      <c r="G81" s="35">
        <f>SUM(H81:N81)</f>
        <v>15</v>
      </c>
      <c r="H81" s="38"/>
      <c r="I81" s="60"/>
      <c r="J81" s="60"/>
      <c r="K81" s="60"/>
      <c r="L81" s="60"/>
      <c r="M81" s="60">
        <v>15</v>
      </c>
      <c r="N81" s="60"/>
      <c r="O81" s="38"/>
      <c r="P81" s="36"/>
      <c r="Q81" s="38"/>
      <c r="R81" s="36"/>
      <c r="S81" s="38"/>
      <c r="T81" s="61"/>
      <c r="U81" s="38"/>
      <c r="V81" s="36">
        <v>15</v>
      </c>
      <c r="W81" s="38"/>
      <c r="X81" s="36"/>
      <c r="Y81" s="38"/>
      <c r="Z81" s="36"/>
      <c r="AA81" s="80"/>
      <c r="AB81" s="157">
        <v>0.7</v>
      </c>
      <c r="AC81" s="74"/>
      <c r="AD81" s="74"/>
      <c r="AE81" s="157">
        <v>2</v>
      </c>
    </row>
    <row r="82" spans="1:31" s="168" customFormat="1" ht="17.100000000000001" customHeight="1" thickTop="1" thickBot="1">
      <c r="A82" s="203" t="s">
        <v>11</v>
      </c>
      <c r="B82" s="204"/>
      <c r="C82" s="19"/>
      <c r="D82" s="20">
        <f>SUM(D81:D81)</f>
        <v>2</v>
      </c>
      <c r="E82" s="21"/>
      <c r="F82" s="21"/>
      <c r="G82" s="20">
        <f t="shared" ref="G82:AE82" si="24">SUM(G81:G81)</f>
        <v>15</v>
      </c>
      <c r="H82" s="22">
        <f t="shared" si="24"/>
        <v>0</v>
      </c>
      <c r="I82" s="23">
        <f t="shared" si="24"/>
        <v>0</v>
      </c>
      <c r="J82" s="23">
        <f t="shared" si="24"/>
        <v>0</v>
      </c>
      <c r="K82" s="23">
        <f t="shared" si="24"/>
        <v>0</v>
      </c>
      <c r="L82" s="23">
        <f t="shared" si="24"/>
        <v>0</v>
      </c>
      <c r="M82" s="23">
        <f t="shared" si="24"/>
        <v>15</v>
      </c>
      <c r="N82" s="23">
        <f t="shared" si="24"/>
        <v>0</v>
      </c>
      <c r="O82" s="22">
        <f t="shared" si="24"/>
        <v>0</v>
      </c>
      <c r="P82" s="24">
        <f t="shared" si="24"/>
        <v>0</v>
      </c>
      <c r="Q82" s="22">
        <f t="shared" si="24"/>
        <v>0</v>
      </c>
      <c r="R82" s="24">
        <f t="shared" si="24"/>
        <v>0</v>
      </c>
      <c r="S82" s="22">
        <f t="shared" si="24"/>
        <v>0</v>
      </c>
      <c r="T82" s="24">
        <f t="shared" si="24"/>
        <v>0</v>
      </c>
      <c r="U82" s="22">
        <f t="shared" si="24"/>
        <v>0</v>
      </c>
      <c r="V82" s="24">
        <f t="shared" si="24"/>
        <v>15</v>
      </c>
      <c r="W82" s="22">
        <f t="shared" si="24"/>
        <v>0</v>
      </c>
      <c r="X82" s="24">
        <f t="shared" si="24"/>
        <v>0</v>
      </c>
      <c r="Y82" s="22">
        <f t="shared" si="24"/>
        <v>0</v>
      </c>
      <c r="Z82" s="24">
        <f t="shared" si="24"/>
        <v>0</v>
      </c>
      <c r="AA82" s="24">
        <f t="shared" si="24"/>
        <v>0</v>
      </c>
      <c r="AB82" s="156">
        <f t="shared" si="24"/>
        <v>0.7</v>
      </c>
      <c r="AC82" s="24">
        <f t="shared" si="24"/>
        <v>0</v>
      </c>
      <c r="AD82" s="24">
        <f t="shared" si="24"/>
        <v>0</v>
      </c>
      <c r="AE82" s="156">
        <f t="shared" si="24"/>
        <v>2</v>
      </c>
    </row>
    <row r="83" spans="1:31" ht="17.100000000000001" customHeight="1" thickTop="1" thickBot="1">
      <c r="A83" s="200" t="s">
        <v>161</v>
      </c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2"/>
    </row>
    <row r="84" spans="1:31" ht="17.100000000000001" customHeight="1" thickTop="1" thickBot="1">
      <c r="A84" s="10">
        <v>1</v>
      </c>
      <c r="B84" s="59" t="s">
        <v>68</v>
      </c>
      <c r="C84" s="122" t="s">
        <v>148</v>
      </c>
      <c r="D84" s="151">
        <v>6</v>
      </c>
      <c r="E84" s="34" t="s">
        <v>51</v>
      </c>
      <c r="F84" s="34"/>
      <c r="G84" s="35">
        <f>SUM(H84:N84)</f>
        <v>60</v>
      </c>
      <c r="H84" s="38">
        <v>30</v>
      </c>
      <c r="I84" s="171">
        <v>30</v>
      </c>
      <c r="J84" s="60"/>
      <c r="K84" s="60"/>
      <c r="L84" s="60"/>
      <c r="M84" s="60"/>
      <c r="N84" s="60"/>
      <c r="O84" s="38"/>
      <c r="P84" s="36"/>
      <c r="Q84" s="38"/>
      <c r="R84" s="36"/>
      <c r="S84" s="38"/>
      <c r="T84" s="61"/>
      <c r="U84" s="38">
        <v>30</v>
      </c>
      <c r="V84" s="172">
        <v>30</v>
      </c>
      <c r="W84" s="38"/>
      <c r="X84" s="36"/>
      <c r="Y84" s="38"/>
      <c r="Z84" s="36"/>
      <c r="AA84" s="80"/>
      <c r="AB84" s="157">
        <v>2.6</v>
      </c>
      <c r="AC84" s="74"/>
      <c r="AD84" s="74"/>
      <c r="AE84" s="157">
        <v>4</v>
      </c>
    </row>
    <row r="85" spans="1:31" s="168" customFormat="1" ht="17.100000000000001" customHeight="1" thickTop="1" thickBot="1">
      <c r="A85" s="203" t="s">
        <v>11</v>
      </c>
      <c r="B85" s="204"/>
      <c r="C85" s="19"/>
      <c r="D85" s="20">
        <f>SUM(D84:D84)</f>
        <v>6</v>
      </c>
      <c r="E85" s="21"/>
      <c r="F85" s="21"/>
      <c r="G85" s="20">
        <f t="shared" ref="G85:AE85" si="25">SUM(G84:G84)</f>
        <v>60</v>
      </c>
      <c r="H85" s="22">
        <f t="shared" si="25"/>
        <v>30</v>
      </c>
      <c r="I85" s="23">
        <f t="shared" si="25"/>
        <v>30</v>
      </c>
      <c r="J85" s="23">
        <f t="shared" si="25"/>
        <v>0</v>
      </c>
      <c r="K85" s="23">
        <f t="shared" si="25"/>
        <v>0</v>
      </c>
      <c r="L85" s="23">
        <f t="shared" si="25"/>
        <v>0</v>
      </c>
      <c r="M85" s="23">
        <f t="shared" si="25"/>
        <v>0</v>
      </c>
      <c r="N85" s="23">
        <f t="shared" si="25"/>
        <v>0</v>
      </c>
      <c r="O85" s="22">
        <f t="shared" si="25"/>
        <v>0</v>
      </c>
      <c r="P85" s="24">
        <f t="shared" si="25"/>
        <v>0</v>
      </c>
      <c r="Q85" s="22">
        <f t="shared" si="25"/>
        <v>0</v>
      </c>
      <c r="R85" s="24">
        <f t="shared" si="25"/>
        <v>0</v>
      </c>
      <c r="S85" s="22">
        <f t="shared" si="25"/>
        <v>0</v>
      </c>
      <c r="T85" s="24">
        <f t="shared" si="25"/>
        <v>0</v>
      </c>
      <c r="U85" s="22">
        <f t="shared" si="25"/>
        <v>30</v>
      </c>
      <c r="V85" s="24">
        <f t="shared" si="25"/>
        <v>30</v>
      </c>
      <c r="W85" s="22">
        <f t="shared" si="25"/>
        <v>0</v>
      </c>
      <c r="X85" s="24">
        <f t="shared" si="25"/>
        <v>0</v>
      </c>
      <c r="Y85" s="22">
        <f t="shared" si="25"/>
        <v>0</v>
      </c>
      <c r="Z85" s="24">
        <f t="shared" si="25"/>
        <v>0</v>
      </c>
      <c r="AA85" s="24">
        <f t="shared" si="25"/>
        <v>0</v>
      </c>
      <c r="AB85" s="156">
        <f t="shared" si="25"/>
        <v>2.6</v>
      </c>
      <c r="AC85" s="24">
        <f t="shared" si="25"/>
        <v>0</v>
      </c>
      <c r="AD85" s="24">
        <f t="shared" si="25"/>
        <v>0</v>
      </c>
      <c r="AE85" s="156">
        <f t="shared" si="25"/>
        <v>4</v>
      </c>
    </row>
    <row r="86" spans="1:31" ht="17.100000000000001" customHeight="1" thickTop="1" thickBot="1">
      <c r="A86" s="200" t="s">
        <v>162</v>
      </c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2"/>
    </row>
    <row r="87" spans="1:31" ht="17.100000000000001" customHeight="1" thickTop="1" thickBot="1">
      <c r="A87" s="10">
        <v>1</v>
      </c>
      <c r="B87" s="59" t="s">
        <v>78</v>
      </c>
      <c r="C87" s="122" t="s">
        <v>121</v>
      </c>
      <c r="D87" s="10">
        <v>5</v>
      </c>
      <c r="E87" s="34"/>
      <c r="F87" s="34" t="s">
        <v>51</v>
      </c>
      <c r="G87" s="35">
        <f>SUM(H87:N87)</f>
        <v>60</v>
      </c>
      <c r="H87" s="38"/>
      <c r="I87" s="60"/>
      <c r="J87" s="60">
        <v>60</v>
      </c>
      <c r="K87" s="60"/>
      <c r="L87" s="60"/>
      <c r="M87" s="60"/>
      <c r="N87" s="60"/>
      <c r="O87" s="38"/>
      <c r="P87" s="36"/>
      <c r="Q87" s="38"/>
      <c r="R87" s="36"/>
      <c r="S87" s="38"/>
      <c r="T87" s="61"/>
      <c r="U87" s="38"/>
      <c r="V87" s="36">
        <v>60</v>
      </c>
      <c r="W87" s="38"/>
      <c r="X87" s="36"/>
      <c r="Y87" s="38"/>
      <c r="Z87" s="36"/>
      <c r="AA87" s="80"/>
      <c r="AB87" s="157">
        <v>2.6</v>
      </c>
      <c r="AC87" s="74"/>
      <c r="AD87" s="74"/>
      <c r="AE87" s="157">
        <v>5</v>
      </c>
    </row>
    <row r="88" spans="1:31" s="168" customFormat="1" ht="17.100000000000001" customHeight="1" thickTop="1" thickBot="1">
      <c r="A88" s="203" t="s">
        <v>11</v>
      </c>
      <c r="B88" s="204"/>
      <c r="C88" s="19"/>
      <c r="D88" s="20">
        <f>SUM(D87:D87)</f>
        <v>5</v>
      </c>
      <c r="E88" s="21"/>
      <c r="F88" s="21"/>
      <c r="G88" s="20">
        <f t="shared" ref="G88:AE88" si="26">SUM(G87:G87)</f>
        <v>60</v>
      </c>
      <c r="H88" s="22">
        <f t="shared" si="26"/>
        <v>0</v>
      </c>
      <c r="I88" s="23">
        <f t="shared" si="26"/>
        <v>0</v>
      </c>
      <c r="J88" s="23">
        <f t="shared" si="26"/>
        <v>60</v>
      </c>
      <c r="K88" s="23">
        <f t="shared" si="26"/>
        <v>0</v>
      </c>
      <c r="L88" s="23">
        <f t="shared" si="26"/>
        <v>0</v>
      </c>
      <c r="M88" s="23">
        <f t="shared" si="26"/>
        <v>0</v>
      </c>
      <c r="N88" s="23">
        <f t="shared" si="26"/>
        <v>0</v>
      </c>
      <c r="O88" s="22">
        <f t="shared" si="26"/>
        <v>0</v>
      </c>
      <c r="P88" s="24">
        <f t="shared" si="26"/>
        <v>0</v>
      </c>
      <c r="Q88" s="22">
        <f t="shared" si="26"/>
        <v>0</v>
      </c>
      <c r="R88" s="24">
        <f t="shared" si="26"/>
        <v>0</v>
      </c>
      <c r="S88" s="22">
        <f t="shared" si="26"/>
        <v>0</v>
      </c>
      <c r="T88" s="24">
        <f t="shared" si="26"/>
        <v>0</v>
      </c>
      <c r="U88" s="22">
        <f t="shared" si="26"/>
        <v>0</v>
      </c>
      <c r="V88" s="24">
        <f t="shared" si="26"/>
        <v>60</v>
      </c>
      <c r="W88" s="22">
        <f t="shared" si="26"/>
        <v>0</v>
      </c>
      <c r="X88" s="24">
        <f t="shared" si="26"/>
        <v>0</v>
      </c>
      <c r="Y88" s="22">
        <f t="shared" si="26"/>
        <v>0</v>
      </c>
      <c r="Z88" s="24">
        <f t="shared" si="26"/>
        <v>0</v>
      </c>
      <c r="AA88" s="24">
        <f t="shared" si="26"/>
        <v>0</v>
      </c>
      <c r="AB88" s="156">
        <f t="shared" si="26"/>
        <v>2.6</v>
      </c>
      <c r="AC88" s="24">
        <f t="shared" si="26"/>
        <v>0</v>
      </c>
      <c r="AD88" s="24">
        <f t="shared" si="26"/>
        <v>0</v>
      </c>
      <c r="AE88" s="156">
        <f t="shared" si="26"/>
        <v>5</v>
      </c>
    </row>
    <row r="89" spans="1:31" ht="17.100000000000001" customHeight="1" thickTop="1" thickBot="1">
      <c r="A89" s="200" t="s">
        <v>136</v>
      </c>
      <c r="B89" s="201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201"/>
      <c r="AE89" s="202"/>
    </row>
    <row r="90" spans="1:31" ht="17.100000000000001" customHeight="1" thickTop="1" thickBot="1">
      <c r="A90" s="10">
        <v>1</v>
      </c>
      <c r="B90" s="59" t="s">
        <v>139</v>
      </c>
      <c r="C90" s="125" t="s">
        <v>117</v>
      </c>
      <c r="D90" s="10">
        <v>2</v>
      </c>
      <c r="E90" s="34"/>
      <c r="F90" s="34" t="s">
        <v>51</v>
      </c>
      <c r="G90" s="35">
        <f>SUM(H90:N90)</f>
        <v>30</v>
      </c>
      <c r="H90" s="38"/>
      <c r="I90" s="60"/>
      <c r="J90" s="60">
        <v>30</v>
      </c>
      <c r="K90" s="60"/>
      <c r="L90" s="60"/>
      <c r="M90" s="60"/>
      <c r="N90" s="60"/>
      <c r="O90" s="38"/>
      <c r="P90" s="36"/>
      <c r="Q90" s="38"/>
      <c r="R90" s="36"/>
      <c r="S90" s="38"/>
      <c r="T90" s="61"/>
      <c r="U90" s="38"/>
      <c r="V90" s="36">
        <v>30</v>
      </c>
      <c r="W90" s="38"/>
      <c r="X90" s="36"/>
      <c r="Y90" s="38"/>
      <c r="Z90" s="36"/>
      <c r="AA90" s="80"/>
      <c r="AB90" s="157">
        <v>1.3</v>
      </c>
      <c r="AC90" s="74"/>
      <c r="AD90" s="74"/>
      <c r="AE90" s="157">
        <v>2</v>
      </c>
    </row>
    <row r="91" spans="1:31" s="168" customFormat="1" ht="17.100000000000001" customHeight="1" thickTop="1" thickBot="1">
      <c r="A91" s="203" t="s">
        <v>11</v>
      </c>
      <c r="B91" s="204"/>
      <c r="C91" s="19"/>
      <c r="D91" s="20">
        <f>SUM(D90:D90)</f>
        <v>2</v>
      </c>
      <c r="E91" s="21"/>
      <c r="F91" s="21"/>
      <c r="G91" s="20">
        <f t="shared" ref="G91:AE91" si="27">SUM(G90:G90)</f>
        <v>30</v>
      </c>
      <c r="H91" s="22">
        <f t="shared" si="27"/>
        <v>0</v>
      </c>
      <c r="I91" s="23">
        <f t="shared" si="27"/>
        <v>0</v>
      </c>
      <c r="J91" s="23">
        <f t="shared" si="27"/>
        <v>30</v>
      </c>
      <c r="K91" s="23">
        <f t="shared" si="27"/>
        <v>0</v>
      </c>
      <c r="L91" s="23">
        <f t="shared" si="27"/>
        <v>0</v>
      </c>
      <c r="M91" s="23">
        <f t="shared" si="27"/>
        <v>0</v>
      </c>
      <c r="N91" s="23">
        <f t="shared" si="27"/>
        <v>0</v>
      </c>
      <c r="O91" s="22">
        <f t="shared" si="27"/>
        <v>0</v>
      </c>
      <c r="P91" s="24">
        <f t="shared" si="27"/>
        <v>0</v>
      </c>
      <c r="Q91" s="22">
        <f t="shared" si="27"/>
        <v>0</v>
      </c>
      <c r="R91" s="24">
        <f t="shared" si="27"/>
        <v>0</v>
      </c>
      <c r="S91" s="22">
        <f t="shared" si="27"/>
        <v>0</v>
      </c>
      <c r="T91" s="24">
        <f t="shared" si="27"/>
        <v>0</v>
      </c>
      <c r="U91" s="22">
        <f t="shared" si="27"/>
        <v>0</v>
      </c>
      <c r="V91" s="24">
        <f t="shared" si="27"/>
        <v>30</v>
      </c>
      <c r="W91" s="22">
        <f t="shared" si="27"/>
        <v>0</v>
      </c>
      <c r="X91" s="24">
        <f t="shared" si="27"/>
        <v>0</v>
      </c>
      <c r="Y91" s="22">
        <f t="shared" si="27"/>
        <v>0</v>
      </c>
      <c r="Z91" s="24">
        <f t="shared" si="27"/>
        <v>0</v>
      </c>
      <c r="AA91" s="24">
        <f t="shared" si="27"/>
        <v>0</v>
      </c>
      <c r="AB91" s="156">
        <f t="shared" si="27"/>
        <v>1.3</v>
      </c>
      <c r="AC91" s="24">
        <f t="shared" si="27"/>
        <v>0</v>
      </c>
      <c r="AD91" s="24">
        <f t="shared" si="27"/>
        <v>0</v>
      </c>
      <c r="AE91" s="156">
        <f t="shared" si="27"/>
        <v>2</v>
      </c>
    </row>
    <row r="92" spans="1:31" ht="17.100000000000001" customHeight="1" thickTop="1" thickBot="1">
      <c r="A92" s="200" t="s">
        <v>164</v>
      </c>
      <c r="B92" s="201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2"/>
    </row>
    <row r="93" spans="1:31" ht="17.100000000000001" customHeight="1" thickTop="1" thickBot="1">
      <c r="A93" s="10">
        <v>1</v>
      </c>
      <c r="B93" s="59" t="s">
        <v>115</v>
      </c>
      <c r="C93" s="124" t="s">
        <v>116</v>
      </c>
      <c r="D93" s="10">
        <v>6</v>
      </c>
      <c r="E93" s="34" t="s">
        <v>69</v>
      </c>
      <c r="F93" s="34"/>
      <c r="G93" s="35">
        <f>SUM(H93:N93)</f>
        <v>60</v>
      </c>
      <c r="H93" s="38">
        <v>30</v>
      </c>
      <c r="I93" s="60">
        <v>30</v>
      </c>
      <c r="J93" s="60"/>
      <c r="K93" s="60"/>
      <c r="L93" s="60"/>
      <c r="M93" s="60"/>
      <c r="N93" s="60"/>
      <c r="O93" s="38"/>
      <c r="P93" s="36"/>
      <c r="Q93" s="38"/>
      <c r="R93" s="36"/>
      <c r="S93" s="38"/>
      <c r="T93" s="61"/>
      <c r="U93" s="38"/>
      <c r="V93" s="36"/>
      <c r="W93" s="38">
        <v>30</v>
      </c>
      <c r="X93" s="36">
        <v>30</v>
      </c>
      <c r="Y93" s="38"/>
      <c r="Z93" s="36"/>
      <c r="AA93" s="80">
        <v>6</v>
      </c>
      <c r="AB93" s="157">
        <v>2.6</v>
      </c>
      <c r="AC93" s="74"/>
      <c r="AD93" s="74"/>
      <c r="AE93" s="157">
        <v>3</v>
      </c>
    </row>
    <row r="94" spans="1:31" ht="17.100000000000001" customHeight="1" thickTop="1" thickBot="1">
      <c r="A94" s="10">
        <v>2</v>
      </c>
      <c r="B94" s="59" t="s">
        <v>70</v>
      </c>
      <c r="C94" s="122" t="s">
        <v>100</v>
      </c>
      <c r="D94" s="10"/>
      <c r="E94" s="34"/>
      <c r="F94" s="34"/>
      <c r="G94" s="35">
        <f>SUM(H94:N94)</f>
        <v>0</v>
      </c>
      <c r="H94" s="38"/>
      <c r="I94" s="60"/>
      <c r="J94" s="60"/>
      <c r="K94" s="60"/>
      <c r="L94" s="60"/>
      <c r="M94" s="60"/>
      <c r="N94" s="60"/>
      <c r="O94" s="38"/>
      <c r="P94" s="36"/>
      <c r="Q94" s="38"/>
      <c r="R94" s="36"/>
      <c r="S94" s="38"/>
      <c r="T94" s="61"/>
      <c r="U94" s="38"/>
      <c r="V94" s="36"/>
      <c r="W94" s="38"/>
      <c r="X94" s="36"/>
      <c r="Y94" s="38"/>
      <c r="Z94" s="36"/>
      <c r="AA94" s="80"/>
      <c r="AB94" s="157"/>
      <c r="AC94" s="74"/>
      <c r="AD94" s="74"/>
      <c r="AE94" s="157"/>
    </row>
    <row r="95" spans="1:31" s="168" customFormat="1" ht="17.100000000000001" customHeight="1" thickTop="1" thickBot="1">
      <c r="A95" s="203" t="s">
        <v>11</v>
      </c>
      <c r="B95" s="204"/>
      <c r="C95" s="19"/>
      <c r="D95" s="20">
        <f>SUM(D93:D94)</f>
        <v>6</v>
      </c>
      <c r="E95" s="21"/>
      <c r="F95" s="21"/>
      <c r="G95" s="20">
        <f t="shared" ref="G95:P95" si="28">SUM(G93:G94)</f>
        <v>60</v>
      </c>
      <c r="H95" s="22">
        <f t="shared" si="28"/>
        <v>30</v>
      </c>
      <c r="I95" s="23">
        <f t="shared" si="28"/>
        <v>30</v>
      </c>
      <c r="J95" s="23">
        <f t="shared" si="28"/>
        <v>0</v>
      </c>
      <c r="K95" s="23">
        <f t="shared" si="28"/>
        <v>0</v>
      </c>
      <c r="L95" s="23">
        <f t="shared" si="28"/>
        <v>0</v>
      </c>
      <c r="M95" s="23">
        <f t="shared" si="28"/>
        <v>0</v>
      </c>
      <c r="N95" s="23">
        <f t="shared" si="28"/>
        <v>0</v>
      </c>
      <c r="O95" s="22">
        <f t="shared" si="28"/>
        <v>0</v>
      </c>
      <c r="P95" s="24">
        <f t="shared" si="28"/>
        <v>0</v>
      </c>
      <c r="Q95" s="22">
        <f t="shared" ref="Q95:Z95" si="29">SUM(Q93:Q94)</f>
        <v>0</v>
      </c>
      <c r="R95" s="24">
        <f t="shared" si="29"/>
        <v>0</v>
      </c>
      <c r="S95" s="22">
        <f t="shared" si="29"/>
        <v>0</v>
      </c>
      <c r="T95" s="24">
        <f t="shared" si="29"/>
        <v>0</v>
      </c>
      <c r="U95" s="22">
        <f t="shared" si="29"/>
        <v>0</v>
      </c>
      <c r="V95" s="24">
        <f t="shared" si="29"/>
        <v>0</v>
      </c>
      <c r="W95" s="22">
        <f t="shared" si="29"/>
        <v>30</v>
      </c>
      <c r="X95" s="24">
        <f t="shared" si="29"/>
        <v>30</v>
      </c>
      <c r="Y95" s="22">
        <f t="shared" si="29"/>
        <v>0</v>
      </c>
      <c r="Z95" s="24">
        <f t="shared" si="29"/>
        <v>0</v>
      </c>
      <c r="AA95" s="24">
        <f>SUM(AA93:AA94)</f>
        <v>6</v>
      </c>
      <c r="AB95" s="156">
        <f>SUM(AB93:AB94)</f>
        <v>2.6</v>
      </c>
      <c r="AC95" s="24">
        <f>SUM(AC93:AC94)</f>
        <v>0</v>
      </c>
      <c r="AD95" s="24">
        <f>SUM(AD93:AD94)</f>
        <v>0</v>
      </c>
      <c r="AE95" s="156">
        <f>SUM(AE93:AE94)</f>
        <v>3</v>
      </c>
    </row>
    <row r="96" spans="1:31" ht="17.100000000000001" customHeight="1" thickTop="1" thickBot="1">
      <c r="A96" s="200" t="s">
        <v>165</v>
      </c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2"/>
    </row>
    <row r="97" spans="1:32" ht="17.100000000000001" customHeight="1" thickTop="1" thickBot="1">
      <c r="A97" s="10">
        <v>1</v>
      </c>
      <c r="B97" s="59" t="s">
        <v>71</v>
      </c>
      <c r="C97" s="124" t="s">
        <v>101</v>
      </c>
      <c r="D97" s="10">
        <v>6</v>
      </c>
      <c r="E97" s="34" t="s">
        <v>69</v>
      </c>
      <c r="F97" s="34"/>
      <c r="G97" s="35">
        <f>SUM(H97:N97)</f>
        <v>60</v>
      </c>
      <c r="H97" s="38">
        <v>30</v>
      </c>
      <c r="I97" s="60">
        <v>30</v>
      </c>
      <c r="J97" s="60"/>
      <c r="K97" s="60"/>
      <c r="L97" s="60"/>
      <c r="M97" s="60"/>
      <c r="N97" s="60"/>
      <c r="O97" s="38"/>
      <c r="P97" s="36"/>
      <c r="Q97" s="38"/>
      <c r="R97" s="36"/>
      <c r="S97" s="38"/>
      <c r="T97" s="61"/>
      <c r="U97" s="38"/>
      <c r="V97" s="36"/>
      <c r="W97" s="38">
        <v>30</v>
      </c>
      <c r="X97" s="36">
        <v>30</v>
      </c>
      <c r="Y97" s="38"/>
      <c r="Z97" s="36"/>
      <c r="AA97" s="80">
        <v>6</v>
      </c>
      <c r="AB97" s="157">
        <v>2.6</v>
      </c>
      <c r="AC97" s="74"/>
      <c r="AD97" s="74"/>
      <c r="AE97" s="157">
        <v>3</v>
      </c>
    </row>
    <row r="98" spans="1:32" ht="17.100000000000001" customHeight="1" thickTop="1" thickBot="1">
      <c r="A98" s="10">
        <v>2</v>
      </c>
      <c r="B98" s="59" t="s">
        <v>72</v>
      </c>
      <c r="C98" s="126" t="s">
        <v>102</v>
      </c>
      <c r="D98" s="10"/>
      <c r="E98" s="34"/>
      <c r="F98" s="34"/>
      <c r="G98" s="35">
        <f>SUM(H98:N98)</f>
        <v>0</v>
      </c>
      <c r="H98" s="38"/>
      <c r="I98" s="60"/>
      <c r="J98" s="60"/>
      <c r="K98" s="60"/>
      <c r="L98" s="60"/>
      <c r="M98" s="60"/>
      <c r="N98" s="60"/>
      <c r="O98" s="38"/>
      <c r="P98" s="36"/>
      <c r="Q98" s="38"/>
      <c r="R98" s="36"/>
      <c r="S98" s="38"/>
      <c r="T98" s="61"/>
      <c r="U98" s="38"/>
      <c r="V98" s="36"/>
      <c r="W98" s="38"/>
      <c r="X98" s="36"/>
      <c r="Y98" s="38"/>
      <c r="Z98" s="36"/>
      <c r="AA98" s="80"/>
      <c r="AB98" s="157"/>
      <c r="AC98" s="74"/>
      <c r="AD98" s="74"/>
      <c r="AE98" s="157"/>
    </row>
    <row r="99" spans="1:32" s="168" customFormat="1" ht="17.100000000000001" customHeight="1" thickTop="1" thickBot="1">
      <c r="A99" s="203" t="s">
        <v>11</v>
      </c>
      <c r="B99" s="204"/>
      <c r="C99" s="19"/>
      <c r="D99" s="20">
        <f>SUM(D97:D98)</f>
        <v>6</v>
      </c>
      <c r="E99" s="21"/>
      <c r="F99" s="21"/>
      <c r="G99" s="20">
        <f t="shared" ref="G99:AE99" si="30">SUM(G97:G98)</f>
        <v>60</v>
      </c>
      <c r="H99" s="22">
        <f t="shared" si="30"/>
        <v>30</v>
      </c>
      <c r="I99" s="23">
        <f t="shared" si="30"/>
        <v>30</v>
      </c>
      <c r="J99" s="23">
        <f t="shared" si="30"/>
        <v>0</v>
      </c>
      <c r="K99" s="23">
        <f t="shared" si="30"/>
        <v>0</v>
      </c>
      <c r="L99" s="23">
        <f t="shared" si="30"/>
        <v>0</v>
      </c>
      <c r="M99" s="23">
        <f t="shared" si="30"/>
        <v>0</v>
      </c>
      <c r="N99" s="23">
        <f t="shared" si="30"/>
        <v>0</v>
      </c>
      <c r="O99" s="22">
        <f t="shared" si="30"/>
        <v>0</v>
      </c>
      <c r="P99" s="24">
        <f t="shared" si="30"/>
        <v>0</v>
      </c>
      <c r="Q99" s="22">
        <f t="shared" si="30"/>
        <v>0</v>
      </c>
      <c r="R99" s="24">
        <f t="shared" si="30"/>
        <v>0</v>
      </c>
      <c r="S99" s="22">
        <f t="shared" si="30"/>
        <v>0</v>
      </c>
      <c r="T99" s="24">
        <f t="shared" si="30"/>
        <v>0</v>
      </c>
      <c r="U99" s="22">
        <f t="shared" si="30"/>
        <v>0</v>
      </c>
      <c r="V99" s="24">
        <f t="shared" si="30"/>
        <v>0</v>
      </c>
      <c r="W99" s="22">
        <f t="shared" si="30"/>
        <v>30</v>
      </c>
      <c r="X99" s="24">
        <f t="shared" si="30"/>
        <v>30</v>
      </c>
      <c r="Y99" s="22">
        <f t="shared" si="30"/>
        <v>0</v>
      </c>
      <c r="Z99" s="24">
        <f t="shared" si="30"/>
        <v>0</v>
      </c>
      <c r="AA99" s="24">
        <f t="shared" si="30"/>
        <v>6</v>
      </c>
      <c r="AB99" s="156">
        <f t="shared" si="30"/>
        <v>2.6</v>
      </c>
      <c r="AC99" s="24">
        <f t="shared" si="30"/>
        <v>0</v>
      </c>
      <c r="AD99" s="24">
        <f t="shared" si="30"/>
        <v>0</v>
      </c>
      <c r="AE99" s="156">
        <f t="shared" si="30"/>
        <v>3</v>
      </c>
    </row>
    <row r="100" spans="1:32" ht="17.100000000000001" customHeight="1" thickTop="1" thickBot="1">
      <c r="A100" s="200" t="s">
        <v>166</v>
      </c>
      <c r="B100" s="201"/>
      <c r="C100" s="201"/>
      <c r="D100" s="201"/>
      <c r="E100" s="201"/>
      <c r="F100" s="201"/>
      <c r="G100" s="201"/>
      <c r="H100" s="201"/>
      <c r="I100" s="201"/>
      <c r="J100" s="201"/>
      <c r="K100" s="201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2"/>
    </row>
    <row r="101" spans="1:32" ht="17.100000000000001" customHeight="1" thickTop="1" thickBot="1">
      <c r="A101" s="10">
        <v>1</v>
      </c>
      <c r="B101" s="59" t="s">
        <v>73</v>
      </c>
      <c r="C101" s="125" t="s">
        <v>103</v>
      </c>
      <c r="D101" s="10">
        <v>6</v>
      </c>
      <c r="E101" s="34" t="s">
        <v>69</v>
      </c>
      <c r="F101" s="34"/>
      <c r="G101" s="35">
        <f>SUM(H101:N101)</f>
        <v>60</v>
      </c>
      <c r="H101" s="38">
        <v>30</v>
      </c>
      <c r="I101" s="60">
        <v>30</v>
      </c>
      <c r="J101" s="60"/>
      <c r="K101" s="60"/>
      <c r="L101" s="60"/>
      <c r="M101" s="60"/>
      <c r="N101" s="60"/>
      <c r="O101" s="38"/>
      <c r="P101" s="36"/>
      <c r="Q101" s="38"/>
      <c r="R101" s="36"/>
      <c r="S101" s="38"/>
      <c r="T101" s="61"/>
      <c r="U101" s="38"/>
      <c r="V101" s="36"/>
      <c r="W101" s="38">
        <v>30</v>
      </c>
      <c r="X101" s="36">
        <v>30</v>
      </c>
      <c r="Y101" s="38"/>
      <c r="Z101" s="36"/>
      <c r="AA101" s="80">
        <v>6</v>
      </c>
      <c r="AB101" s="157">
        <v>2.6</v>
      </c>
      <c r="AC101" s="74"/>
      <c r="AD101" s="74"/>
      <c r="AE101" s="157">
        <v>3</v>
      </c>
    </row>
    <row r="102" spans="1:32" ht="17.100000000000001" customHeight="1" thickTop="1" thickBot="1">
      <c r="A102" s="10">
        <v>2</v>
      </c>
      <c r="B102" s="59" t="s">
        <v>74</v>
      </c>
      <c r="C102" s="126" t="s">
        <v>104</v>
      </c>
      <c r="D102" s="10"/>
      <c r="E102" s="34"/>
      <c r="F102" s="34"/>
      <c r="G102" s="35">
        <f>SUM(H102:N102)</f>
        <v>0</v>
      </c>
      <c r="H102" s="38"/>
      <c r="I102" s="60"/>
      <c r="J102" s="60"/>
      <c r="K102" s="60"/>
      <c r="L102" s="60"/>
      <c r="M102" s="60"/>
      <c r="N102" s="60"/>
      <c r="O102" s="38"/>
      <c r="P102" s="36"/>
      <c r="Q102" s="38"/>
      <c r="R102" s="36"/>
      <c r="S102" s="38"/>
      <c r="T102" s="61"/>
      <c r="U102" s="38"/>
      <c r="V102" s="36"/>
      <c r="W102" s="38"/>
      <c r="X102" s="36"/>
      <c r="Y102" s="38"/>
      <c r="Z102" s="36"/>
      <c r="AA102" s="80"/>
      <c r="AB102" s="157"/>
      <c r="AC102" s="74"/>
      <c r="AD102" s="74"/>
      <c r="AE102" s="157"/>
    </row>
    <row r="103" spans="1:32" s="168" customFormat="1" ht="17.100000000000001" customHeight="1" thickTop="1" thickBot="1">
      <c r="A103" s="203" t="s">
        <v>11</v>
      </c>
      <c r="B103" s="204"/>
      <c r="C103" s="19"/>
      <c r="D103" s="20">
        <f>SUM(D101:D102)</f>
        <v>6</v>
      </c>
      <c r="E103" s="21"/>
      <c r="F103" s="21"/>
      <c r="G103" s="20">
        <f t="shared" ref="G103:AE103" si="31">SUM(G101:G102)</f>
        <v>60</v>
      </c>
      <c r="H103" s="22">
        <f t="shared" si="31"/>
        <v>30</v>
      </c>
      <c r="I103" s="23">
        <f t="shared" si="31"/>
        <v>30</v>
      </c>
      <c r="J103" s="23">
        <f t="shared" si="31"/>
        <v>0</v>
      </c>
      <c r="K103" s="23">
        <f t="shared" si="31"/>
        <v>0</v>
      </c>
      <c r="L103" s="23">
        <f t="shared" si="31"/>
        <v>0</v>
      </c>
      <c r="M103" s="23">
        <f t="shared" si="31"/>
        <v>0</v>
      </c>
      <c r="N103" s="23">
        <f t="shared" si="31"/>
        <v>0</v>
      </c>
      <c r="O103" s="22">
        <f t="shared" si="31"/>
        <v>0</v>
      </c>
      <c r="P103" s="24">
        <f t="shared" si="31"/>
        <v>0</v>
      </c>
      <c r="Q103" s="22">
        <f t="shared" si="31"/>
        <v>0</v>
      </c>
      <c r="R103" s="24">
        <f t="shared" si="31"/>
        <v>0</v>
      </c>
      <c r="S103" s="22">
        <f t="shared" si="31"/>
        <v>0</v>
      </c>
      <c r="T103" s="24">
        <f t="shared" si="31"/>
        <v>0</v>
      </c>
      <c r="U103" s="22">
        <f t="shared" si="31"/>
        <v>0</v>
      </c>
      <c r="V103" s="24">
        <f t="shared" si="31"/>
        <v>0</v>
      </c>
      <c r="W103" s="22">
        <f t="shared" si="31"/>
        <v>30</v>
      </c>
      <c r="X103" s="24">
        <f t="shared" si="31"/>
        <v>30</v>
      </c>
      <c r="Y103" s="22">
        <f t="shared" si="31"/>
        <v>0</v>
      </c>
      <c r="Z103" s="24">
        <f t="shared" si="31"/>
        <v>0</v>
      </c>
      <c r="AA103" s="24">
        <f t="shared" si="31"/>
        <v>6</v>
      </c>
      <c r="AB103" s="156">
        <f t="shared" si="31"/>
        <v>2.6</v>
      </c>
      <c r="AC103" s="24">
        <f t="shared" si="31"/>
        <v>0</v>
      </c>
      <c r="AD103" s="24">
        <f t="shared" si="31"/>
        <v>0</v>
      </c>
      <c r="AE103" s="156">
        <f t="shared" si="31"/>
        <v>3</v>
      </c>
    </row>
    <row r="104" spans="1:32" ht="17.100000000000001" customHeight="1" thickTop="1" thickBot="1">
      <c r="A104" s="200" t="s">
        <v>167</v>
      </c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2"/>
    </row>
    <row r="105" spans="1:32" ht="17.100000000000001" customHeight="1" thickTop="1" thickBot="1">
      <c r="A105" s="10">
        <v>1</v>
      </c>
      <c r="B105" s="59" t="s">
        <v>118</v>
      </c>
      <c r="C105" s="124" t="s">
        <v>119</v>
      </c>
      <c r="D105" s="10">
        <v>6</v>
      </c>
      <c r="E105" s="34" t="s">
        <v>69</v>
      </c>
      <c r="F105" s="34"/>
      <c r="G105" s="35">
        <f>SUM(H105:N105)</f>
        <v>60</v>
      </c>
      <c r="H105" s="38">
        <v>30</v>
      </c>
      <c r="I105" s="60">
        <v>30</v>
      </c>
      <c r="J105" s="60"/>
      <c r="K105" s="60"/>
      <c r="L105" s="60"/>
      <c r="M105" s="60"/>
      <c r="N105" s="60"/>
      <c r="O105" s="38"/>
      <c r="P105" s="36"/>
      <c r="Q105" s="38"/>
      <c r="R105" s="36"/>
      <c r="S105" s="38"/>
      <c r="T105" s="61"/>
      <c r="U105" s="38"/>
      <c r="V105" s="36"/>
      <c r="W105" s="38">
        <v>30</v>
      </c>
      <c r="X105" s="36">
        <v>30</v>
      </c>
      <c r="Y105" s="38"/>
      <c r="Z105" s="36"/>
      <c r="AA105" s="80">
        <v>6</v>
      </c>
      <c r="AB105" s="157">
        <v>2.6</v>
      </c>
      <c r="AC105" s="74"/>
      <c r="AD105" s="74"/>
      <c r="AE105" s="157">
        <v>3</v>
      </c>
    </row>
    <row r="106" spans="1:32" ht="17.100000000000001" customHeight="1" thickTop="1" thickBot="1">
      <c r="A106" s="10">
        <v>2</v>
      </c>
      <c r="B106" s="59" t="s">
        <v>77</v>
      </c>
      <c r="C106" s="127" t="s">
        <v>109</v>
      </c>
      <c r="D106" s="10"/>
      <c r="E106" s="34"/>
      <c r="F106" s="34"/>
      <c r="G106" s="35">
        <f>SUM(H106:N106)</f>
        <v>0</v>
      </c>
      <c r="H106" s="38"/>
      <c r="I106" s="60"/>
      <c r="J106" s="60"/>
      <c r="K106" s="60"/>
      <c r="L106" s="60"/>
      <c r="M106" s="60"/>
      <c r="N106" s="60"/>
      <c r="O106" s="38"/>
      <c r="P106" s="36"/>
      <c r="Q106" s="38"/>
      <c r="R106" s="36"/>
      <c r="S106" s="38"/>
      <c r="T106" s="61"/>
      <c r="U106" s="38"/>
      <c r="V106" s="36"/>
      <c r="W106" s="38"/>
      <c r="X106" s="36"/>
      <c r="Y106" s="38"/>
      <c r="Z106" s="36"/>
      <c r="AA106" s="80"/>
      <c r="AB106" s="157"/>
      <c r="AC106" s="74"/>
      <c r="AD106" s="74"/>
      <c r="AE106" s="157"/>
    </row>
    <row r="107" spans="1:32" s="168" customFormat="1" ht="17.100000000000001" customHeight="1" thickTop="1" thickBot="1">
      <c r="A107" s="203" t="s">
        <v>11</v>
      </c>
      <c r="B107" s="204"/>
      <c r="C107" s="19"/>
      <c r="D107" s="20">
        <f>SUM(D105:D106)</f>
        <v>6</v>
      </c>
      <c r="E107" s="21"/>
      <c r="F107" s="21"/>
      <c r="G107" s="20">
        <f t="shared" ref="G107:AE107" si="32">SUM(G105:G106)</f>
        <v>60</v>
      </c>
      <c r="H107" s="22">
        <f t="shared" si="32"/>
        <v>30</v>
      </c>
      <c r="I107" s="23">
        <f t="shared" si="32"/>
        <v>30</v>
      </c>
      <c r="J107" s="23">
        <f t="shared" si="32"/>
        <v>0</v>
      </c>
      <c r="K107" s="23">
        <f t="shared" si="32"/>
        <v>0</v>
      </c>
      <c r="L107" s="23">
        <f t="shared" si="32"/>
        <v>0</v>
      </c>
      <c r="M107" s="23">
        <f t="shared" si="32"/>
        <v>0</v>
      </c>
      <c r="N107" s="23">
        <f t="shared" si="32"/>
        <v>0</v>
      </c>
      <c r="O107" s="22">
        <f t="shared" si="32"/>
        <v>0</v>
      </c>
      <c r="P107" s="24">
        <f t="shared" si="32"/>
        <v>0</v>
      </c>
      <c r="Q107" s="22">
        <f t="shared" si="32"/>
        <v>0</v>
      </c>
      <c r="R107" s="24">
        <f t="shared" si="32"/>
        <v>0</v>
      </c>
      <c r="S107" s="22">
        <f t="shared" si="32"/>
        <v>0</v>
      </c>
      <c r="T107" s="24">
        <f t="shared" si="32"/>
        <v>0</v>
      </c>
      <c r="U107" s="22">
        <f t="shared" si="32"/>
        <v>0</v>
      </c>
      <c r="V107" s="24">
        <f t="shared" si="32"/>
        <v>0</v>
      </c>
      <c r="W107" s="22">
        <f t="shared" si="32"/>
        <v>30</v>
      </c>
      <c r="X107" s="24">
        <f t="shared" si="32"/>
        <v>30</v>
      </c>
      <c r="Y107" s="22">
        <f t="shared" si="32"/>
        <v>0</v>
      </c>
      <c r="Z107" s="24">
        <f t="shared" si="32"/>
        <v>0</v>
      </c>
      <c r="AA107" s="24">
        <f t="shared" si="32"/>
        <v>6</v>
      </c>
      <c r="AB107" s="156">
        <f t="shared" si="32"/>
        <v>2.6</v>
      </c>
      <c r="AC107" s="24">
        <f t="shared" si="32"/>
        <v>0</v>
      </c>
      <c r="AD107" s="24">
        <f t="shared" si="32"/>
        <v>0</v>
      </c>
      <c r="AE107" s="156">
        <f t="shared" si="32"/>
        <v>3</v>
      </c>
    </row>
    <row r="108" spans="1:32" ht="17.100000000000001" customHeight="1" thickTop="1" thickBot="1">
      <c r="A108" s="200" t="s">
        <v>86</v>
      </c>
      <c r="B108" s="201"/>
      <c r="C108" s="201"/>
      <c r="D108" s="201"/>
      <c r="E108" s="201"/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201"/>
      <c r="AE108" s="202"/>
    </row>
    <row r="109" spans="1:32" ht="17.100000000000001" customHeight="1" thickTop="1" thickBot="1">
      <c r="A109" s="10">
        <v>1</v>
      </c>
      <c r="B109" s="59" t="s">
        <v>79</v>
      </c>
      <c r="C109" s="124" t="s">
        <v>106</v>
      </c>
      <c r="D109" s="151">
        <v>4</v>
      </c>
      <c r="E109" s="34"/>
      <c r="F109" s="34" t="s">
        <v>69</v>
      </c>
      <c r="G109" s="35">
        <f>SUM(H109:N109)</f>
        <v>45</v>
      </c>
      <c r="H109" s="38"/>
      <c r="I109" s="60"/>
      <c r="J109" s="60"/>
      <c r="K109" s="60"/>
      <c r="L109" s="60"/>
      <c r="M109" s="60">
        <v>45</v>
      </c>
      <c r="N109" s="60"/>
      <c r="O109" s="38"/>
      <c r="P109" s="36"/>
      <c r="Q109" s="38"/>
      <c r="R109" s="36"/>
      <c r="S109" s="38"/>
      <c r="T109" s="61"/>
      <c r="U109" s="38"/>
      <c r="V109" s="36"/>
      <c r="W109" s="38"/>
      <c r="X109" s="36">
        <v>45</v>
      </c>
      <c r="Y109" s="38"/>
      <c r="Z109" s="36"/>
      <c r="AA109" s="80">
        <v>6</v>
      </c>
      <c r="AB109" s="157">
        <v>1.8</v>
      </c>
      <c r="AC109" s="74"/>
      <c r="AD109" s="74"/>
      <c r="AE109" s="157">
        <v>4</v>
      </c>
    </row>
    <row r="110" spans="1:32" ht="17.100000000000001" customHeight="1" thickTop="1" thickBot="1">
      <c r="A110" s="10">
        <v>2</v>
      </c>
      <c r="B110" s="59" t="s">
        <v>80</v>
      </c>
      <c r="C110" s="124" t="s">
        <v>107</v>
      </c>
      <c r="D110" s="151">
        <v>12</v>
      </c>
      <c r="E110" s="34"/>
      <c r="F110" s="34" t="s">
        <v>81</v>
      </c>
      <c r="G110" s="35">
        <f>SUM(H110:N110)</f>
        <v>45</v>
      </c>
      <c r="H110" s="38"/>
      <c r="I110" s="60"/>
      <c r="J110" s="60"/>
      <c r="K110" s="60"/>
      <c r="L110" s="60"/>
      <c r="M110" s="60">
        <v>45</v>
      </c>
      <c r="N110" s="60"/>
      <c r="O110" s="38"/>
      <c r="P110" s="36"/>
      <c r="Q110" s="38"/>
      <c r="R110" s="36"/>
      <c r="S110" s="38"/>
      <c r="T110" s="61"/>
      <c r="U110" s="38"/>
      <c r="V110" s="36"/>
      <c r="W110" s="38"/>
      <c r="X110" s="36"/>
      <c r="Y110" s="38"/>
      <c r="Z110" s="36">
        <v>45</v>
      </c>
      <c r="AA110" s="80">
        <v>15</v>
      </c>
      <c r="AB110" s="157">
        <v>1.8</v>
      </c>
      <c r="AC110" s="74"/>
      <c r="AD110" s="74"/>
      <c r="AE110" s="157">
        <v>12</v>
      </c>
    </row>
    <row r="111" spans="1:32" s="168" customFormat="1" ht="17.100000000000001" customHeight="1" thickTop="1" thickBot="1">
      <c r="A111" s="203" t="s">
        <v>11</v>
      </c>
      <c r="B111" s="204"/>
      <c r="C111" s="19"/>
      <c r="D111" s="20">
        <f>SUM(D109:D110)</f>
        <v>16</v>
      </c>
      <c r="E111" s="21"/>
      <c r="F111" s="21"/>
      <c r="G111" s="20">
        <f t="shared" ref="G111:AE111" si="33">SUM(G109:G110)</f>
        <v>90</v>
      </c>
      <c r="H111" s="22">
        <f t="shared" si="33"/>
        <v>0</v>
      </c>
      <c r="I111" s="23">
        <f t="shared" si="33"/>
        <v>0</v>
      </c>
      <c r="J111" s="23">
        <f t="shared" si="33"/>
        <v>0</v>
      </c>
      <c r="K111" s="23">
        <f t="shared" si="33"/>
        <v>0</v>
      </c>
      <c r="L111" s="23">
        <f t="shared" si="33"/>
        <v>0</v>
      </c>
      <c r="M111" s="23">
        <f t="shared" si="33"/>
        <v>90</v>
      </c>
      <c r="N111" s="23">
        <f t="shared" si="33"/>
        <v>0</v>
      </c>
      <c r="O111" s="22">
        <f t="shared" si="33"/>
        <v>0</v>
      </c>
      <c r="P111" s="24">
        <f t="shared" si="33"/>
        <v>0</v>
      </c>
      <c r="Q111" s="22">
        <f t="shared" si="33"/>
        <v>0</v>
      </c>
      <c r="R111" s="24">
        <f t="shared" si="33"/>
        <v>0</v>
      </c>
      <c r="S111" s="22">
        <f t="shared" si="33"/>
        <v>0</v>
      </c>
      <c r="T111" s="24">
        <f t="shared" si="33"/>
        <v>0</v>
      </c>
      <c r="U111" s="22">
        <f t="shared" si="33"/>
        <v>0</v>
      </c>
      <c r="V111" s="24">
        <f t="shared" si="33"/>
        <v>0</v>
      </c>
      <c r="W111" s="22">
        <f t="shared" si="33"/>
        <v>0</v>
      </c>
      <c r="X111" s="24">
        <f t="shared" si="33"/>
        <v>45</v>
      </c>
      <c r="Y111" s="22">
        <f t="shared" si="33"/>
        <v>0</v>
      </c>
      <c r="Z111" s="24">
        <f t="shared" si="33"/>
        <v>45</v>
      </c>
      <c r="AA111" s="24">
        <f t="shared" si="33"/>
        <v>21</v>
      </c>
      <c r="AB111" s="156">
        <f t="shared" si="33"/>
        <v>3.6</v>
      </c>
      <c r="AC111" s="24">
        <f t="shared" si="33"/>
        <v>0</v>
      </c>
      <c r="AD111" s="24">
        <f t="shared" si="33"/>
        <v>0</v>
      </c>
      <c r="AE111" s="156">
        <f t="shared" si="33"/>
        <v>16</v>
      </c>
      <c r="AF111" s="175"/>
    </row>
    <row r="112" spans="1:32" ht="17.100000000000001" customHeight="1" thickTop="1" thickBot="1">
      <c r="A112" s="230" t="s">
        <v>87</v>
      </c>
      <c r="B112" s="231"/>
      <c r="C112" s="231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  <c r="U112" s="231"/>
      <c r="V112" s="231"/>
      <c r="W112" s="231"/>
      <c r="X112" s="231"/>
      <c r="Y112" s="231"/>
      <c r="Z112" s="231"/>
      <c r="AA112" s="231"/>
      <c r="AB112" s="231"/>
      <c r="AC112" s="231"/>
      <c r="AD112" s="231"/>
      <c r="AE112" s="232"/>
      <c r="AF112" s="175"/>
    </row>
    <row r="113" spans="1:32" ht="17.100000000000001" customHeight="1" thickTop="1">
      <c r="A113" s="108">
        <v>1</v>
      </c>
      <c r="B113" s="109" t="s">
        <v>82</v>
      </c>
      <c r="C113" s="133" t="s">
        <v>133</v>
      </c>
      <c r="D113" s="176">
        <v>5</v>
      </c>
      <c r="E113" s="110"/>
      <c r="F113" s="111">
        <v>3</v>
      </c>
      <c r="G113" s="112"/>
      <c r="H113" s="113"/>
      <c r="I113" s="114"/>
      <c r="J113" s="114"/>
      <c r="K113" s="114"/>
      <c r="L113" s="114"/>
      <c r="M113" s="114"/>
      <c r="N113" s="115"/>
      <c r="O113" s="113"/>
      <c r="P113" s="115"/>
      <c r="Q113" s="116"/>
      <c r="R113" s="117"/>
      <c r="S113" s="113"/>
      <c r="T113" s="115"/>
      <c r="U113" s="116"/>
      <c r="V113" s="117"/>
      <c r="W113" s="113"/>
      <c r="X113" s="115"/>
      <c r="Y113" s="116"/>
      <c r="Z113" s="115"/>
      <c r="AA113" s="177">
        <v>5</v>
      </c>
      <c r="AB113" s="178">
        <v>5</v>
      </c>
      <c r="AC113" s="179"/>
      <c r="AD113" s="179"/>
      <c r="AE113" s="178">
        <v>5</v>
      </c>
      <c r="AF113" s="175"/>
    </row>
    <row r="114" spans="1:32" ht="17.100000000000001" customHeight="1">
      <c r="A114" s="118">
        <v>2</v>
      </c>
      <c r="B114" s="119" t="s">
        <v>83</v>
      </c>
      <c r="C114" s="134" t="s">
        <v>134</v>
      </c>
      <c r="D114" s="180">
        <v>5</v>
      </c>
      <c r="E114" s="13"/>
      <c r="F114" s="120">
        <v>5</v>
      </c>
      <c r="G114" s="121"/>
      <c r="H114" s="16"/>
      <c r="I114" s="70"/>
      <c r="J114" s="70"/>
      <c r="K114" s="70"/>
      <c r="L114" s="70"/>
      <c r="M114" s="70"/>
      <c r="N114" s="17"/>
      <c r="O114" s="16"/>
      <c r="P114" s="17"/>
      <c r="Q114" s="39"/>
      <c r="R114" s="18"/>
      <c r="S114" s="16"/>
      <c r="T114" s="17"/>
      <c r="U114" s="39"/>
      <c r="V114" s="18"/>
      <c r="W114" s="16"/>
      <c r="X114" s="17"/>
      <c r="Y114" s="39"/>
      <c r="Z114" s="17"/>
      <c r="AA114" s="81">
        <v>5</v>
      </c>
      <c r="AB114" s="161">
        <v>5</v>
      </c>
      <c r="AC114" s="73"/>
      <c r="AD114" s="73"/>
      <c r="AE114" s="161">
        <v>5</v>
      </c>
      <c r="AF114" s="175"/>
    </row>
    <row r="115" spans="1:32" ht="17.100000000000001" customHeight="1" thickBot="1">
      <c r="A115" s="84">
        <v>3</v>
      </c>
      <c r="B115" s="107" t="s">
        <v>84</v>
      </c>
      <c r="C115" s="135" t="s">
        <v>135</v>
      </c>
      <c r="D115" s="181">
        <v>18</v>
      </c>
      <c r="E115" s="85"/>
      <c r="F115" s="86">
        <v>6</v>
      </c>
      <c r="G115" s="87"/>
      <c r="H115" s="88"/>
      <c r="I115" s="89"/>
      <c r="J115" s="89"/>
      <c r="K115" s="89"/>
      <c r="L115" s="89"/>
      <c r="M115" s="89"/>
      <c r="N115" s="90"/>
      <c r="O115" s="88"/>
      <c r="P115" s="90"/>
      <c r="Q115" s="91"/>
      <c r="R115" s="92"/>
      <c r="S115" s="88"/>
      <c r="T115" s="90"/>
      <c r="U115" s="91"/>
      <c r="V115" s="92"/>
      <c r="W115" s="88"/>
      <c r="X115" s="90"/>
      <c r="Y115" s="91"/>
      <c r="Z115" s="90"/>
      <c r="AA115" s="83">
        <v>18</v>
      </c>
      <c r="AB115" s="182">
        <v>18</v>
      </c>
      <c r="AC115" s="183"/>
      <c r="AD115" s="183"/>
      <c r="AE115" s="182">
        <v>18</v>
      </c>
      <c r="AF115" s="175"/>
    </row>
    <row r="116" spans="1:32" s="43" customFormat="1" ht="17.100000000000001" customHeight="1" thickTop="1" thickBot="1">
      <c r="A116" s="224" t="s">
        <v>14</v>
      </c>
      <c r="B116" s="225"/>
      <c r="C116" s="95"/>
      <c r="D116" s="93">
        <f>D113+D18+D15+D12+D9+D36+D25+D39+D42+D30+D45+D48+D51+D73+D54+D57+D60+D79+D63+D76+D66+D82+D85++D21+D88+D95+D91+D99+D103+D70+D107+D111+D114+D115</f>
        <v>182</v>
      </c>
      <c r="E116" s="196">
        <f>E113+E18+E15+E12+E9+E39+E42+E30+E45+E48</f>
        <v>0</v>
      </c>
      <c r="F116" s="197"/>
      <c r="G116" s="93">
        <f>G113+G18+G15+G12+G9+G36+G25+G39+G42+G30+G45+G48+G51+G73+G54+G57+G60+G79+G63+G76+G66+G82+G85++G21+G88+G95+G91+G99+G103+G70+G107+G111+G114+G115</f>
        <v>1650</v>
      </c>
      <c r="H116" s="93">
        <f t="shared" ref="H116:O116" si="34">H113+H18+H15+H12+H9+H36+H25+H39+H42+H30+H45+H48+H51+H73+H54+H57+H60+H79+H63+H76+H66+H82+H85+H88+H21+H95+H91+H99+H103+H70+H107+H111+H114+H115</f>
        <v>555</v>
      </c>
      <c r="I116" s="93">
        <f t="shared" si="34"/>
        <v>555</v>
      </c>
      <c r="J116" s="93">
        <f t="shared" si="34"/>
        <v>255</v>
      </c>
      <c r="K116" s="93">
        <f t="shared" si="34"/>
        <v>60</v>
      </c>
      <c r="L116" s="93">
        <f t="shared" si="34"/>
        <v>120</v>
      </c>
      <c r="M116" s="93">
        <f t="shared" si="34"/>
        <v>105</v>
      </c>
      <c r="N116" s="93">
        <f t="shared" si="34"/>
        <v>0</v>
      </c>
      <c r="O116" s="93">
        <f t="shared" si="34"/>
        <v>90</v>
      </c>
      <c r="P116" s="93">
        <f>P113+P18+P15+P12+P9+P36+P25+P39+P42+P30+P45+P48+P51+P73+P54+P57+P60+P79+P63+P76+P66+P82+P85+P21+P88+P95+P91+P99+P103+P70+P107+P111+P114+P115</f>
        <v>225</v>
      </c>
      <c r="Q116" s="93">
        <f>Q113+Q18+Q15+Q12+Q9+Q36+Q25+Q39+Q42+Q30+Q45+Q48+Q51+Q73+Q54+Q57+Q60+Q79+Q63+Q76+Q66+Q82+Q85+Q88+Q21+Q95+Q91+Q99+Q103+Q70+Q107+Q111+Q114+Q115</f>
        <v>150</v>
      </c>
      <c r="R116" s="93">
        <f>R113+R18+R15+R12+R9+R36+R25+R39+R42+R30+R45+R48+R51+R73+R54+R57+R60+R79+R63+R76+R66+R82+R85+R21+R88+R95+R91+R99+R103+R70+R107+R111+R114+R115</f>
        <v>225</v>
      </c>
      <c r="S116" s="93">
        <f>S113+S18+S15+S12+S9+S36+S25+S39+S42+S30+S45+S48+S51+S73+S54+S57+S60+S79+S63+S76+S66+S82+S85+S88+S21+S95+S91+S99+S103+S70+S107+S111+S114+S115</f>
        <v>135</v>
      </c>
      <c r="T116" s="93">
        <f>T113+T18+T15+T12+T9+T36+T25+T39+T42+T30+T45+T48+T51+T73+T54+T57+T60+T79+T63+T76+T66+T82+T85+T21+T88+T95+T91+T99+T103+T70+T107+T111+T114+T115</f>
        <v>165</v>
      </c>
      <c r="U116" s="93">
        <f>U113+U18+U15+U12+U9+U36+U25+U39+U42+U30+U45+U48+U51+U73+U54+U57+U60+U79+U63+U76+U66+U82+U85+U88+U21+U95+U91+U99+U103+U70+U107+U111+U114+U115</f>
        <v>60</v>
      </c>
      <c r="V116" s="93">
        <f>V113+V18+V15+V12+V9+V36+V25+V39+V42+V30+V45+V48+V51+V73+V54+V57+V60+V79+V63+V76+V66+V82+V85+V21+V88+V95+V91+V99+V103+V70+V107+V111+V114+V115</f>
        <v>270</v>
      </c>
      <c r="W116" s="93">
        <f>W113+W18+W15+W12+W9+W36+W25+W39+W42+W30+W45+W48+W51+W73+W54+W57+W60+W79+W63+W76+W66+W82+W85+W88+W21+W95+W91+W99+W103+W70+W107+W111+W114+W115</f>
        <v>120</v>
      </c>
      <c r="X116" s="93">
        <f>X113+X18+X15+X12+X9+X36+X25+X39+X42+X30+X45+X48+X51+X73+X54+X57+X60+X79+X63+X76+X66+X82+X85+X21+X88+X95+X91+X99+X103+X70+X107+X111+X114+X115</f>
        <v>165</v>
      </c>
      <c r="Y116" s="93">
        <f>Y113+Y18+Y15+Y12+Y9+Y36+Y25+Y39+Y42+Y30+Y45+Y48+Y51+Y73+Y54+Y57+Y60+Y79+Y63+Y76+Y66+Y82+Y85+Y88+Y21+Y95+Y91+Y99+Y103+Y70+Y107+Y111+Y114+Y115</f>
        <v>0</v>
      </c>
      <c r="Z116" s="93">
        <f t="shared" ref="Z116:AE116" si="35">Z113+Z18+Z15+Z12+Z9+Z36+Z25+Z39+Z42+Z30+Z45+Z48+Z51+Z73+Z54+Z57+Z60+Z79+Z63+Z76+Z66+Z82+Z85+Z21+Z88+Z95+Z91+Z99+Z103+Z70+Z107+Z111+Z114+Z115</f>
        <v>45</v>
      </c>
      <c r="AA116" s="93">
        <f t="shared" si="35"/>
        <v>79</v>
      </c>
      <c r="AB116" s="93">
        <f t="shared" si="35"/>
        <v>96.59999999999998</v>
      </c>
      <c r="AC116" s="93">
        <f t="shared" si="35"/>
        <v>0</v>
      </c>
      <c r="AD116" s="93">
        <f t="shared" si="35"/>
        <v>0</v>
      </c>
      <c r="AE116" s="93">
        <f t="shared" si="35"/>
        <v>135.5</v>
      </c>
      <c r="AF116" s="141"/>
    </row>
    <row r="117" spans="1:32" ht="12" customHeight="1" thickTop="1">
      <c r="A117" s="245"/>
      <c r="B117" s="245"/>
      <c r="C117" s="245"/>
      <c r="D117" s="245"/>
      <c r="E117" s="245"/>
      <c r="F117" s="245"/>
      <c r="G117" s="245"/>
      <c r="H117" s="245"/>
      <c r="I117" s="245"/>
      <c r="J117" s="245"/>
      <c r="K117" s="245"/>
      <c r="L117" s="245"/>
      <c r="M117" s="245"/>
      <c r="N117" s="245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E117" s="164"/>
    </row>
    <row r="118" spans="1:32" ht="12.95" customHeight="1" thickBot="1">
      <c r="A118" s="98"/>
      <c r="B118" s="98"/>
      <c r="C118" s="99"/>
      <c r="D118" s="98"/>
      <c r="E118" s="98" t="s">
        <v>16</v>
      </c>
      <c r="F118" s="100"/>
      <c r="G118" s="101">
        <f>SUM(O116:Z116)</f>
        <v>1650</v>
      </c>
      <c r="H118" s="100"/>
      <c r="I118" s="100"/>
      <c r="J118" s="100"/>
      <c r="K118" s="100"/>
      <c r="L118" s="100"/>
      <c r="M118" s="100"/>
      <c r="N118" s="143"/>
      <c r="O118" s="132"/>
      <c r="P118" s="142"/>
      <c r="Q118" s="132"/>
      <c r="R118" s="139"/>
      <c r="S118" s="132"/>
      <c r="T118" s="139"/>
      <c r="U118" s="132"/>
      <c r="V118" s="139"/>
      <c r="W118" s="132"/>
      <c r="X118" s="140"/>
      <c r="Y118" s="132"/>
      <c r="Z118" s="139"/>
      <c r="AA118" s="102"/>
      <c r="AB118" s="163"/>
      <c r="AC118" s="102"/>
      <c r="AD118" s="102"/>
      <c r="AE118" s="165"/>
    </row>
    <row r="119" spans="1:32" ht="13.5" customHeight="1" thickTop="1" thickBot="1">
      <c r="A119" s="98"/>
      <c r="B119" s="98"/>
      <c r="C119" s="99"/>
      <c r="D119" s="98"/>
      <c r="E119" s="98" t="s">
        <v>17</v>
      </c>
      <c r="F119" s="98"/>
      <c r="G119" s="101">
        <f>SUM(H116:N116)</f>
        <v>1650</v>
      </c>
      <c r="H119" s="98"/>
      <c r="I119" s="100"/>
      <c r="J119" s="220" t="s">
        <v>13</v>
      </c>
      <c r="K119" s="220"/>
      <c r="L119" s="220"/>
      <c r="M119" s="220"/>
      <c r="N119" s="221"/>
      <c r="O119" s="103">
        <f>COUNTIF($E8:$E117,1)</f>
        <v>2</v>
      </c>
      <c r="P119" s="104">
        <f>COUNTIF($F8:$F117,1)</f>
        <v>6</v>
      </c>
      <c r="Q119" s="103">
        <f>COUNTIF($E8:$E117,2)</f>
        <v>5</v>
      </c>
      <c r="R119" s="104">
        <f>COUNTIF($F8:$F117,2)</f>
        <v>4</v>
      </c>
      <c r="S119" s="103">
        <f>COUNTIF($E8:$E117,3)</f>
        <v>2</v>
      </c>
      <c r="T119" s="104">
        <f>COUNTIF($F8:$F117,3)</f>
        <v>6</v>
      </c>
      <c r="U119" s="103">
        <f>COUNTIF($E8:$E117,4)</f>
        <v>3</v>
      </c>
      <c r="V119" s="104">
        <f>COUNTIF($F8:$F117,4)</f>
        <v>5</v>
      </c>
      <c r="W119" s="103">
        <f>COUNTIF($E8:$E117,5)</f>
        <v>4</v>
      </c>
      <c r="X119" s="104">
        <f>COUNTIF($F8:$F117,5)</f>
        <v>2</v>
      </c>
      <c r="Y119" s="103">
        <f>COUNTIF($E8:$E117,6)</f>
        <v>0</v>
      </c>
      <c r="Z119" s="104">
        <f>COUNTIF($F8:$F117,6)</f>
        <v>2</v>
      </c>
      <c r="AA119" s="102"/>
      <c r="AB119" s="163"/>
      <c r="AC119" s="102"/>
      <c r="AD119" s="102"/>
      <c r="AE119" s="165"/>
    </row>
    <row r="120" spans="1:32" ht="12" customHeight="1" thickTop="1">
      <c r="A120" s="100"/>
      <c r="B120" s="100"/>
      <c r="C120" s="105"/>
      <c r="D120" s="100"/>
      <c r="E120" s="100"/>
      <c r="F120" s="100"/>
      <c r="G120" s="106" t="str">
        <f>IF(G118=G119,"","BŁĄD !!! SPRAWDŹ WIERSZ OGÓŁEM")</f>
        <v/>
      </c>
      <c r="H120" s="100"/>
      <c r="I120" s="100"/>
      <c r="J120" s="100"/>
      <c r="K120" s="100"/>
      <c r="L120" s="100"/>
      <c r="M120" s="100"/>
      <c r="N120" s="100"/>
      <c r="O120" s="100" t="str">
        <f>IF(O119&gt;8,"za dużo E","")</f>
        <v/>
      </c>
      <c r="P120" s="100"/>
      <c r="Q120" s="100" t="str">
        <f>IF(Q119&gt;8,"za dużo E","")</f>
        <v/>
      </c>
      <c r="R120" s="100"/>
      <c r="S120" s="100" t="str">
        <f>IF(S119&gt;8,"za dużo E","")</f>
        <v/>
      </c>
      <c r="T120" s="100"/>
      <c r="U120" s="100" t="str">
        <f>IF(U119&gt;8,"za dużo E","")</f>
        <v/>
      </c>
      <c r="V120" s="100"/>
      <c r="W120" s="100" t="str">
        <f>IF(W119&gt;8,"za dużo E","")</f>
        <v/>
      </c>
      <c r="X120" s="100"/>
      <c r="Y120" s="100" t="str">
        <f>IF(Y119&gt;8,"za dużo E","")</f>
        <v/>
      </c>
      <c r="Z120" s="100"/>
      <c r="AA120" s="102"/>
      <c r="AB120" s="163"/>
      <c r="AC120" s="102"/>
      <c r="AD120" s="102"/>
      <c r="AE120" s="165"/>
    </row>
    <row r="121" spans="1:32" ht="14.25" customHeight="1">
      <c r="A121" s="190" t="s">
        <v>39</v>
      </c>
      <c r="B121" s="191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2"/>
    </row>
    <row r="122" spans="1:32" ht="12" customHeight="1">
      <c r="A122" s="193"/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5"/>
    </row>
    <row r="123" spans="1:32" ht="15" customHeight="1">
      <c r="A123" s="198" t="s">
        <v>30</v>
      </c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84" t="s">
        <v>172</v>
      </c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6"/>
    </row>
    <row r="124" spans="1:32" ht="14.25" customHeight="1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87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9"/>
    </row>
    <row r="125" spans="1:32" ht="25.5" customHeight="1">
      <c r="A125" s="198" t="s">
        <v>40</v>
      </c>
      <c r="B125" s="198"/>
      <c r="C125" s="198"/>
      <c r="D125" s="198"/>
      <c r="E125" s="198"/>
      <c r="F125" s="198"/>
      <c r="G125" s="198"/>
      <c r="H125" s="198"/>
      <c r="I125" s="198"/>
      <c r="J125" s="198"/>
      <c r="K125" s="198"/>
      <c r="L125" s="198"/>
      <c r="M125" s="198"/>
      <c r="N125" s="198"/>
      <c r="O125" s="198"/>
      <c r="P125" s="198"/>
      <c r="Q125" s="198"/>
      <c r="R125" s="198"/>
      <c r="S125" s="198"/>
      <c r="T125" s="198"/>
      <c r="U125" s="198"/>
      <c r="V125" s="198"/>
      <c r="W125" s="198"/>
      <c r="X125" s="198"/>
      <c r="Y125" s="198"/>
      <c r="Z125" s="198"/>
      <c r="AA125" s="209">
        <f>(AA116/D116)*100</f>
        <v>43.406593406593409</v>
      </c>
      <c r="AB125" s="209"/>
      <c r="AC125" s="209"/>
      <c r="AD125" s="209"/>
      <c r="AE125" s="209"/>
    </row>
    <row r="126" spans="1:32" ht="27.75" customHeight="1">
      <c r="A126" s="198" t="s">
        <v>173</v>
      </c>
      <c r="B126" s="198"/>
      <c r="C126" s="198"/>
      <c r="D126" s="198"/>
      <c r="E126" s="198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209">
        <f>(AB116/D116)*100</f>
        <v>53.076923076923066</v>
      </c>
      <c r="AB126" s="209"/>
      <c r="AC126" s="209"/>
      <c r="AD126" s="209"/>
      <c r="AE126" s="209"/>
    </row>
    <row r="127" spans="1:32" ht="17.100000000000001" customHeight="1">
      <c r="A127" s="208" t="s">
        <v>34</v>
      </c>
      <c r="B127" s="208"/>
      <c r="C127" s="208"/>
      <c r="D127" s="208"/>
      <c r="E127" s="208"/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  <c r="T127" s="208"/>
      <c r="U127" s="208"/>
      <c r="V127" s="208"/>
      <c r="W127" s="208"/>
      <c r="X127" s="208"/>
      <c r="Y127" s="208"/>
      <c r="Z127" s="208"/>
      <c r="AA127" s="207">
        <f>AD116*100/D116</f>
        <v>0</v>
      </c>
      <c r="AB127" s="207"/>
      <c r="AC127" s="207"/>
      <c r="AD127" s="207"/>
      <c r="AE127" s="207"/>
    </row>
    <row r="128" spans="1:32" ht="12" customHeight="1">
      <c r="A128" s="208"/>
      <c r="B128" s="208"/>
      <c r="C128" s="208"/>
      <c r="D128" s="208"/>
      <c r="E128" s="208"/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  <c r="T128" s="208"/>
      <c r="U128" s="208"/>
      <c r="V128" s="208"/>
      <c r="W128" s="208"/>
      <c r="X128" s="208"/>
      <c r="Y128" s="208"/>
      <c r="Z128" s="208"/>
      <c r="AA128" s="207"/>
      <c r="AB128" s="207"/>
      <c r="AC128" s="207"/>
      <c r="AD128" s="207"/>
      <c r="AE128" s="207"/>
    </row>
    <row r="129" spans="1:31" ht="17.100000000000001" customHeight="1">
      <c r="A129" s="205" t="s">
        <v>31</v>
      </c>
      <c r="B129" s="206"/>
      <c r="C129" s="206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7">
        <f>AE116/D116*100</f>
        <v>74.45054945054946</v>
      </c>
      <c r="AB129" s="207"/>
      <c r="AC129" s="207"/>
      <c r="AD129" s="207"/>
      <c r="AE129" s="207"/>
    </row>
    <row r="130" spans="1:31" ht="10.5" customHeight="1">
      <c r="A130" s="206"/>
      <c r="B130" s="206"/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7"/>
      <c r="AB130" s="207"/>
      <c r="AC130" s="207"/>
      <c r="AD130" s="207"/>
      <c r="AE130" s="207"/>
    </row>
    <row r="131" spans="1:31" ht="17.100000000000001" customHeight="1">
      <c r="G131" s="49"/>
      <c r="AA131" s="96"/>
      <c r="AB131" s="96"/>
      <c r="AC131" s="96"/>
      <c r="AD131" s="96"/>
      <c r="AE131" s="96"/>
    </row>
    <row r="132" spans="1:31" ht="17.100000000000001" customHeight="1">
      <c r="G132" s="49"/>
      <c r="AA132" s="97"/>
      <c r="AB132" s="97"/>
      <c r="AC132" s="97"/>
      <c r="AD132" s="97"/>
      <c r="AE132" s="97"/>
    </row>
    <row r="133" spans="1:31" ht="17.100000000000001" customHeight="1">
      <c r="G133" s="49"/>
    </row>
    <row r="134" spans="1:31" ht="17.100000000000001" customHeight="1">
      <c r="G134" s="49"/>
    </row>
    <row r="135" spans="1:31" ht="17.100000000000001" customHeight="1">
      <c r="G135" s="49"/>
    </row>
    <row r="136" spans="1:31" ht="17.100000000000001" customHeight="1">
      <c r="G136" s="49"/>
    </row>
    <row r="137" spans="1:31" ht="17.100000000000001" customHeight="1">
      <c r="G137" s="49"/>
    </row>
    <row r="138" spans="1:31" ht="17.100000000000001" customHeight="1">
      <c r="G138" s="49"/>
    </row>
    <row r="139" spans="1:31" ht="17.100000000000001" customHeight="1">
      <c r="G139" s="49"/>
    </row>
    <row r="140" spans="1:31" ht="17.100000000000001" customHeight="1">
      <c r="G140" s="49"/>
    </row>
    <row r="141" spans="1:31" ht="17.100000000000001" customHeight="1">
      <c r="G141" s="49"/>
    </row>
    <row r="142" spans="1:31" ht="17.100000000000001" customHeight="1">
      <c r="G142" s="49"/>
    </row>
    <row r="143" spans="1:31" ht="17.100000000000001" customHeight="1">
      <c r="G143" s="49"/>
    </row>
    <row r="144" spans="1:31" ht="17.100000000000001" customHeight="1">
      <c r="G144" s="49"/>
    </row>
    <row r="145" spans="7:7" ht="17.100000000000001" customHeight="1">
      <c r="G145" s="49"/>
    </row>
    <row r="146" spans="7:7" ht="17.100000000000001" customHeight="1">
      <c r="G146" s="49"/>
    </row>
    <row r="147" spans="7:7" ht="17.100000000000001" customHeight="1">
      <c r="G147" s="49"/>
    </row>
    <row r="148" spans="7:7" ht="17.100000000000001" customHeight="1">
      <c r="G148" s="49"/>
    </row>
    <row r="149" spans="7:7" ht="17.100000000000001" customHeight="1">
      <c r="G149" s="49"/>
    </row>
    <row r="150" spans="7:7" ht="17.100000000000001" customHeight="1">
      <c r="G150" s="49"/>
    </row>
    <row r="151" spans="7:7" ht="17.100000000000001" customHeight="1">
      <c r="G151" s="49"/>
    </row>
    <row r="152" spans="7:7" ht="17.100000000000001" customHeight="1">
      <c r="G152" s="49"/>
    </row>
    <row r="153" spans="7:7" ht="17.100000000000001" customHeight="1">
      <c r="G153" s="49"/>
    </row>
    <row r="154" spans="7:7" ht="17.100000000000001" customHeight="1">
      <c r="G154" s="49"/>
    </row>
    <row r="155" spans="7:7" ht="17.100000000000001" customHeight="1">
      <c r="G155" s="49"/>
    </row>
    <row r="156" spans="7:7" ht="17.100000000000001" customHeight="1">
      <c r="G156" s="49"/>
    </row>
    <row r="157" spans="7:7" ht="17.100000000000001" customHeight="1">
      <c r="G157" s="49"/>
    </row>
    <row r="158" spans="7:7" ht="17.100000000000001" customHeight="1">
      <c r="G158" s="49"/>
    </row>
    <row r="159" spans="7:7" ht="17.100000000000001" customHeight="1">
      <c r="G159" s="49"/>
    </row>
    <row r="160" spans="7:7" ht="17.100000000000001" customHeight="1">
      <c r="G160" s="49"/>
    </row>
    <row r="161" spans="7:7" ht="17.100000000000001" customHeight="1">
      <c r="G161" s="49"/>
    </row>
    <row r="162" spans="7:7" ht="17.100000000000001" customHeight="1">
      <c r="G162" s="49"/>
    </row>
    <row r="163" spans="7:7" ht="17.100000000000001" customHeight="1">
      <c r="G163" s="49"/>
    </row>
    <row r="164" spans="7:7" ht="17.100000000000001" customHeight="1">
      <c r="G164" s="49"/>
    </row>
    <row r="165" spans="7:7" ht="17.100000000000001" customHeight="1">
      <c r="G165" s="49"/>
    </row>
    <row r="166" spans="7:7" ht="17.100000000000001" customHeight="1">
      <c r="G166" s="49"/>
    </row>
    <row r="167" spans="7:7" ht="17.100000000000001" customHeight="1">
      <c r="G167" s="49"/>
    </row>
    <row r="168" spans="7:7" ht="17.100000000000001" customHeight="1">
      <c r="G168" s="49"/>
    </row>
    <row r="169" spans="7:7" ht="17.100000000000001" customHeight="1">
      <c r="G169" s="49"/>
    </row>
    <row r="170" spans="7:7" ht="17.100000000000001" customHeight="1">
      <c r="G170" s="49"/>
    </row>
    <row r="171" spans="7:7" ht="17.100000000000001" customHeight="1">
      <c r="G171" s="49"/>
    </row>
    <row r="172" spans="7:7" ht="17.100000000000001" customHeight="1">
      <c r="G172" s="49"/>
    </row>
    <row r="173" spans="7:7" ht="17.100000000000001" customHeight="1">
      <c r="G173" s="49"/>
    </row>
    <row r="174" spans="7:7" ht="17.100000000000001" customHeight="1">
      <c r="G174" s="49"/>
    </row>
    <row r="175" spans="7:7" ht="17.100000000000001" customHeight="1">
      <c r="G175" s="49"/>
    </row>
    <row r="176" spans="7:7" ht="17.100000000000001" customHeight="1">
      <c r="G176" s="49"/>
    </row>
    <row r="177" spans="7:7" ht="17.100000000000001" customHeight="1">
      <c r="G177" s="49"/>
    </row>
    <row r="178" spans="7:7" ht="17.100000000000001" customHeight="1">
      <c r="G178" s="49"/>
    </row>
    <row r="179" spans="7:7" ht="17.100000000000001" customHeight="1">
      <c r="G179" s="49"/>
    </row>
    <row r="180" spans="7:7" ht="17.100000000000001" customHeight="1">
      <c r="G180" s="49"/>
    </row>
    <row r="181" spans="7:7" ht="17.100000000000001" customHeight="1">
      <c r="G181" s="49"/>
    </row>
    <row r="182" spans="7:7" ht="17.100000000000001" customHeight="1">
      <c r="G182" s="49"/>
    </row>
    <row r="183" spans="7:7" ht="17.100000000000001" customHeight="1">
      <c r="G183" s="49"/>
    </row>
    <row r="184" spans="7:7" ht="17.100000000000001" customHeight="1">
      <c r="G184" s="49"/>
    </row>
    <row r="185" spans="7:7" ht="17.100000000000001" customHeight="1">
      <c r="G185" s="49"/>
    </row>
    <row r="186" spans="7:7" ht="17.100000000000001" customHeight="1">
      <c r="G186" s="49"/>
    </row>
    <row r="187" spans="7:7">
      <c r="G187" s="49"/>
    </row>
    <row r="188" spans="7:7">
      <c r="G188" s="49"/>
    </row>
    <row r="189" spans="7:7">
      <c r="G189" s="49"/>
    </row>
    <row r="190" spans="7:7">
      <c r="G190" s="49"/>
    </row>
    <row r="191" spans="7:7">
      <c r="G191" s="49"/>
    </row>
    <row r="192" spans="7:7">
      <c r="G192" s="49"/>
    </row>
    <row r="193" spans="7:7">
      <c r="G193" s="49"/>
    </row>
    <row r="194" spans="7:7">
      <c r="G194" s="49"/>
    </row>
    <row r="195" spans="7:7">
      <c r="G195" s="49"/>
    </row>
    <row r="196" spans="7:7">
      <c r="G196" s="49"/>
    </row>
    <row r="197" spans="7:7">
      <c r="G197" s="49"/>
    </row>
    <row r="198" spans="7:7">
      <c r="G198" s="49"/>
    </row>
    <row r="199" spans="7:7">
      <c r="G199" s="49"/>
    </row>
    <row r="200" spans="7:7">
      <c r="G200" s="49"/>
    </row>
    <row r="201" spans="7:7">
      <c r="G201" s="49"/>
    </row>
    <row r="202" spans="7:7">
      <c r="G202" s="49"/>
    </row>
    <row r="203" spans="7:7">
      <c r="G203" s="49"/>
    </row>
    <row r="204" spans="7:7">
      <c r="G204" s="49"/>
    </row>
    <row r="205" spans="7:7">
      <c r="G205" s="49"/>
    </row>
    <row r="206" spans="7:7">
      <c r="G206" s="49"/>
    </row>
    <row r="207" spans="7:7">
      <c r="G207" s="49"/>
    </row>
    <row r="208" spans="7:7">
      <c r="G208" s="49"/>
    </row>
    <row r="209" spans="7:7">
      <c r="G209" s="49"/>
    </row>
    <row r="210" spans="7:7">
      <c r="G210" s="49"/>
    </row>
    <row r="211" spans="7:7">
      <c r="G211" s="49"/>
    </row>
    <row r="212" spans="7:7">
      <c r="G212" s="49"/>
    </row>
    <row r="213" spans="7:7">
      <c r="G213" s="49"/>
    </row>
    <row r="214" spans="7:7">
      <c r="G214" s="49"/>
    </row>
    <row r="215" spans="7:7">
      <c r="G215" s="49"/>
    </row>
    <row r="216" spans="7:7">
      <c r="G216" s="49"/>
    </row>
    <row r="217" spans="7:7">
      <c r="G217" s="49"/>
    </row>
    <row r="218" spans="7:7">
      <c r="G218" s="49"/>
    </row>
    <row r="219" spans="7:7">
      <c r="G219" s="49"/>
    </row>
    <row r="220" spans="7:7">
      <c r="G220" s="49"/>
    </row>
    <row r="221" spans="7:7">
      <c r="G221" s="49"/>
    </row>
    <row r="222" spans="7:7">
      <c r="G222" s="49"/>
    </row>
    <row r="223" spans="7:7">
      <c r="G223" s="49"/>
    </row>
    <row r="224" spans="7:7">
      <c r="G224" s="49"/>
    </row>
    <row r="225" spans="7:7">
      <c r="G225" s="49"/>
    </row>
    <row r="226" spans="7:7">
      <c r="G226" s="49"/>
    </row>
    <row r="227" spans="7:7">
      <c r="G227" s="49"/>
    </row>
    <row r="228" spans="7:7">
      <c r="G228" s="49"/>
    </row>
    <row r="229" spans="7:7">
      <c r="G229" s="49"/>
    </row>
    <row r="230" spans="7:7">
      <c r="G230" s="49"/>
    </row>
    <row r="231" spans="7:7">
      <c r="G231" s="49"/>
    </row>
    <row r="232" spans="7:7">
      <c r="G232" s="49"/>
    </row>
    <row r="233" spans="7:7">
      <c r="G233" s="49"/>
    </row>
    <row r="234" spans="7:7">
      <c r="G234" s="49"/>
    </row>
    <row r="235" spans="7:7">
      <c r="G235" s="49"/>
    </row>
    <row r="236" spans="7:7">
      <c r="G236" s="49"/>
    </row>
    <row r="237" spans="7:7">
      <c r="G237" s="49"/>
    </row>
    <row r="238" spans="7:7">
      <c r="G238" s="49"/>
    </row>
    <row r="239" spans="7:7">
      <c r="G239" s="49"/>
    </row>
    <row r="240" spans="7:7">
      <c r="G240" s="49"/>
    </row>
    <row r="241" spans="7:7">
      <c r="G241" s="49"/>
    </row>
    <row r="242" spans="7:7">
      <c r="G242" s="49"/>
    </row>
    <row r="243" spans="7:7">
      <c r="G243" s="49"/>
    </row>
    <row r="244" spans="7:7">
      <c r="G244" s="49"/>
    </row>
    <row r="245" spans="7:7">
      <c r="G245" s="49"/>
    </row>
    <row r="246" spans="7:7">
      <c r="G246" s="49"/>
    </row>
    <row r="247" spans="7:7">
      <c r="G247" s="49"/>
    </row>
    <row r="248" spans="7:7">
      <c r="G248" s="49"/>
    </row>
    <row r="249" spans="7:7">
      <c r="G249" s="49"/>
    </row>
    <row r="250" spans="7:7">
      <c r="G250" s="49"/>
    </row>
    <row r="251" spans="7:7">
      <c r="G251" s="49"/>
    </row>
    <row r="252" spans="7:7">
      <c r="G252" s="49"/>
    </row>
    <row r="253" spans="7:7">
      <c r="G253" s="49"/>
    </row>
    <row r="254" spans="7:7">
      <c r="G254" s="49"/>
    </row>
    <row r="255" spans="7:7">
      <c r="G255" s="49"/>
    </row>
    <row r="256" spans="7:7">
      <c r="G256" s="49"/>
    </row>
    <row r="257" spans="7:7">
      <c r="G257" s="49"/>
    </row>
    <row r="258" spans="7:7">
      <c r="G258" s="49"/>
    </row>
    <row r="259" spans="7:7">
      <c r="G259" s="49"/>
    </row>
    <row r="260" spans="7:7">
      <c r="G260" s="49"/>
    </row>
    <row r="261" spans="7:7">
      <c r="G261" s="49"/>
    </row>
    <row r="262" spans="7:7">
      <c r="G262" s="49"/>
    </row>
    <row r="263" spans="7:7">
      <c r="G263" s="49"/>
    </row>
    <row r="264" spans="7:7">
      <c r="G264" s="49"/>
    </row>
    <row r="265" spans="7:7">
      <c r="G265" s="49"/>
    </row>
    <row r="266" spans="7:7">
      <c r="G266" s="49"/>
    </row>
    <row r="267" spans="7:7">
      <c r="G267" s="49"/>
    </row>
    <row r="268" spans="7:7">
      <c r="G268" s="49"/>
    </row>
    <row r="269" spans="7:7">
      <c r="G269" s="49"/>
    </row>
    <row r="270" spans="7:7">
      <c r="G270" s="49"/>
    </row>
    <row r="271" spans="7:7">
      <c r="G271" s="49"/>
    </row>
    <row r="272" spans="7:7">
      <c r="G272" s="49"/>
    </row>
    <row r="273" spans="7:7">
      <c r="G273" s="49"/>
    </row>
    <row r="274" spans="7:7">
      <c r="G274" s="49"/>
    </row>
    <row r="275" spans="7:7">
      <c r="G275" s="49"/>
    </row>
    <row r="276" spans="7:7">
      <c r="G276" s="49"/>
    </row>
    <row r="277" spans="7:7">
      <c r="G277" s="49"/>
    </row>
    <row r="278" spans="7:7">
      <c r="G278" s="49"/>
    </row>
    <row r="279" spans="7:7">
      <c r="G279" s="49"/>
    </row>
    <row r="280" spans="7:7">
      <c r="G280" s="49"/>
    </row>
    <row r="281" spans="7:7">
      <c r="G281" s="49"/>
    </row>
    <row r="282" spans="7:7">
      <c r="G282" s="49"/>
    </row>
    <row r="283" spans="7:7">
      <c r="G283" s="49"/>
    </row>
    <row r="284" spans="7:7">
      <c r="G284" s="49"/>
    </row>
  </sheetData>
  <mergeCells count="90">
    <mergeCell ref="A99:B99"/>
    <mergeCell ref="A100:AE100"/>
    <mergeCell ref="Y117:Z117"/>
    <mergeCell ref="Q117:R117"/>
    <mergeCell ref="S117:T117"/>
    <mergeCell ref="A107:B107"/>
    <mergeCell ref="A112:AE112"/>
    <mergeCell ref="O117:P117"/>
    <mergeCell ref="A108:AE108"/>
    <mergeCell ref="A111:B111"/>
    <mergeCell ref="U117:V117"/>
    <mergeCell ref="W117:X117"/>
    <mergeCell ref="A117:N117"/>
    <mergeCell ref="A57:B57"/>
    <mergeCell ref="A58:AE58"/>
    <mergeCell ref="A92:AE92"/>
    <mergeCell ref="A91:B91"/>
    <mergeCell ref="A96:AE96"/>
    <mergeCell ref="A21:B21"/>
    <mergeCell ref="A86:AE86"/>
    <mergeCell ref="A88:B88"/>
    <mergeCell ref="A64:AE64"/>
    <mergeCell ref="A66:B66"/>
    <mergeCell ref="A80:AE80"/>
    <mergeCell ref="A82:B82"/>
    <mergeCell ref="A83:AE83"/>
    <mergeCell ref="A77:AE77"/>
    <mergeCell ref="A79:B79"/>
    <mergeCell ref="A61:AE61"/>
    <mergeCell ref="A63:B63"/>
    <mergeCell ref="A37:AE37"/>
    <mergeCell ref="A48:B48"/>
    <mergeCell ref="A67:AE67"/>
    <mergeCell ref="A52:AE52"/>
    <mergeCell ref="A19:AE19"/>
    <mergeCell ref="AA3:AE4"/>
    <mergeCell ref="A42:B42"/>
    <mergeCell ref="W3:Z3"/>
    <mergeCell ref="Y4:Z4"/>
    <mergeCell ref="S3:V3"/>
    <mergeCell ref="A25:B25"/>
    <mergeCell ref="A7:AE7"/>
    <mergeCell ref="A10:AE10"/>
    <mergeCell ref="A13:AE13"/>
    <mergeCell ref="A16:AE16"/>
    <mergeCell ref="A31:AE31"/>
    <mergeCell ref="A40:AE40"/>
    <mergeCell ref="A36:B36"/>
    <mergeCell ref="A22:AE22"/>
    <mergeCell ref="A39:B39"/>
    <mergeCell ref="A1:I1"/>
    <mergeCell ref="G3:N4"/>
    <mergeCell ref="O3:R3"/>
    <mergeCell ref="J119:N119"/>
    <mergeCell ref="A15:B15"/>
    <mergeCell ref="A116:B116"/>
    <mergeCell ref="A18:B18"/>
    <mergeCell ref="A2:B2"/>
    <mergeCell ref="A12:B12"/>
    <mergeCell ref="A9:B9"/>
    <mergeCell ref="A26:AE26"/>
    <mergeCell ref="A43:AE43"/>
    <mergeCell ref="A46:AE46"/>
    <mergeCell ref="A74:AE74"/>
    <mergeCell ref="A76:B76"/>
    <mergeCell ref="A70:B70"/>
    <mergeCell ref="A129:Z130"/>
    <mergeCell ref="A126:Z126"/>
    <mergeCell ref="A125:Z125"/>
    <mergeCell ref="AA127:AE128"/>
    <mergeCell ref="AA129:AE130"/>
    <mergeCell ref="A127:Z128"/>
    <mergeCell ref="AA125:AE125"/>
    <mergeCell ref="AA126:AE126"/>
    <mergeCell ref="U123:AE124"/>
    <mergeCell ref="A121:AE122"/>
    <mergeCell ref="E116:F116"/>
    <mergeCell ref="A123:T124"/>
    <mergeCell ref="A49:AE49"/>
    <mergeCell ref="A51:B51"/>
    <mergeCell ref="A71:AE71"/>
    <mergeCell ref="A73:B73"/>
    <mergeCell ref="A95:B95"/>
    <mergeCell ref="A89:AE89"/>
    <mergeCell ref="A60:B60"/>
    <mergeCell ref="A85:B85"/>
    <mergeCell ref="A104:AE104"/>
    <mergeCell ref="A103:B103"/>
    <mergeCell ref="A54:B54"/>
    <mergeCell ref="A55:AE55"/>
  </mergeCells>
  <phoneticPr fontId="0" type="noConversion"/>
  <printOptions horizontalCentered="1" gridLinesSet="0"/>
  <pageMargins left="0.23622047244094491" right="0.23622047244094491" top="0.59055118110236227" bottom="0.59055118110236227" header="0.19685039370078741" footer="0"/>
  <pageSetup paperSize="9" scale="64" fitToHeight="0" orientation="landscape" cellComments="asDisplayed" r:id="rId1"/>
  <headerFooter differentFirst="1" scaleWithDoc="0" alignWithMargins="0">
    <oddHeader xml:space="preserve">&amp;C
</oddHeader>
  </headerFooter>
  <rowBreaks count="3" manualBreakCount="3">
    <brk id="34" max="30" man="1"/>
    <brk id="64" max="30" man="1"/>
    <brk id="94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EURO 2022-2023</vt:lpstr>
      <vt:lpstr>'EURO 2022-2023'!Obszar_wydruku</vt:lpstr>
      <vt:lpstr>'EURO 2022-2023'!Tytuły_wydruku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Użytkownik systemu Windows</cp:lastModifiedBy>
  <cp:lastPrinted>2022-01-26T15:32:57Z</cp:lastPrinted>
  <dcterms:created xsi:type="dcterms:W3CDTF">1998-05-26T18:21:06Z</dcterms:created>
  <dcterms:modified xsi:type="dcterms:W3CDTF">2022-01-31T22:00:59Z</dcterms:modified>
</cp:coreProperties>
</file>